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Magnetic Encoded SMS &amp;amp; STS" sheetId="2" r:id="rId1"/>
    <sheet name=" Special byte settings instructions" sheetId="4" r:id="rId2"/>
  </sheets>
  <definedNames>
    <definedName name="EPROM解锁指令">#REF!</definedName>
    <definedName name="PING_总线上舵机指令生成">#REF!</definedName>
    <definedName name="_xlnm.Print_Area" localSheetId="0">'磁编码SMS&amp;STS'!$C$2:$M$68</definedName>
    <definedName name="_xlnm.Print_Titles" localSheetId="0">'磁编码SMS&amp;STS'!$2:$10</definedName>
    <definedName name="SCS215_V2" localSheetId="0">'磁编码SMS&amp;STS'!$C$17:$K$68</definedName>
    <definedName name="读当前位置指令">#REF!</definedName>
    <definedName name="恒速正反转速度指令">#REF!</definedName>
    <definedName name="清除当前圈数指令">#REF!</definedName>
    <definedName name="输出扭矩使能与自动较正指令">#REF!</definedName>
    <definedName name="位置模式控制转动指令_含加速度">#REF!</definedName>
    <definedName name="位置模式控制转动指令_无加速度">#REF!</definedName>
    <definedName name="修改ID号指令">#REF!</definedName>
    <definedName name="修改舵机工作模式指令">#REF!</definedName>
  </definedNames>
  <calcPr calcId="144525" concurrentCalc="0"/>
</workbook>
</file>

<file path=xl/comments1.xml><?xml version="1.0" encoding="utf-8"?>
<comments xmlns="http://schemas.openxmlformats.org/spreadsheetml/2006/main">
  <authors>
    <author>ASUS</author>
  </authors>
  <commentList>
    <comment ref="D1" authorId="0">
      <text>
        <r>
          <rPr>
            <b/>
            <sz val="9"/>
            <rFont val="宋体"/>
            <charset val="134"/>
          </rPr>
          <t>Stable version: SMServo2.40-STM32-485(181114).bin (Firmware version: 2.43) I. Factory parameters add minimum speed for motion detection (80) II. Factory parameters add motor mode step limit (84) PWM step = acceleration (ACC) * 4, ACC = 0 is the default value of the factory preset maximum value, maximum step limit = step limit parameter (84) * 4 III. The 3rd bit of the phase is the speed mode bit (refer to the phase description for details) Speed mode bit 0: speed 0 is the stop speed mode bit 1: speed 0 is the maximum speed IV. EPROM storage algorithm optimization. The original algorithm is suitable for frequent EPROM read and write operations. The algorithm is complex and may have unpredictable bugs. The modified algorithm is more concise and suitable for occasional read and write operations. After upgrading the firmware, the parameters of SMServo2.40-STM32-485(181121).bin (firmware version: 2.43) need to be reset. I. Correct the position correction parameter direction bit (bit15 is corrected to bit11) 2018-11-26 Update batch firmware SMServo2.40-STM32-485(190225).bin (firmware version: 2.43) I. Phase (18), bit7 is used as the servo direction bit (bit7 servo direction is phase with bit0, and is adjusted accordingly) II. Torque switch (40), bit7 is used as the center correction bit, bit7=1 takes the current position as the center (2048), and bit7=0 when the correction is successful.</t>
        </r>
      </text>
    </comment>
  </commentList>
</comments>
</file>

<file path=xl/sharedStrings.xml><?xml version="1.0" encoding="utf-8"?>
<sst xmlns="http://schemas.openxmlformats.org/spreadsheetml/2006/main" count="474" uniqueCount="237">
  <si>
    <t>SMServo2.40-STM32-485(190225).bin (Firmware version: 2.43)</t>
  </si>
  <si>
    <t> February 25, 2019 - Verification and Update</t>
  </si>
  <si>
    <t> Magnetic Encoded SMS &amp; STS - Memory Table Parsing_220328</t>
  </si>
  <si>
    <t> No-load speed (RPM)</t>
  </si>
  <si>
    <t> Test voltage (V)</t>
  </si>
  <si>
    <t> No-load speed (steps/second)</t>
  </si>
  <si>
    <t> No-load current (mA)</t>
  </si>
  <si>
    <t> Maximum effective angle (degrees)</t>
  </si>
  <si>
    <t> Supports multi-turn, large-angle control; turns are not saved upon power failure.</t>
  </si>
  <si>
    <t> Resolution (steps)</t>
  </si>
  <si>
    <t> Minimum resolvable angle (degrees/step)</t>
  </si>
  <si>
    <t> Electron dead zone (degrees)</t>
  </si>
  <si>
    <t> Acceleration (degrees/s^2)</t>
  </si>
  <si>
    <t> Memory starting address</t>
  </si>
  <si>
    <t> Function</t>
  </si>
  <si>
    <t> byte count</t>
  </si>
  <si>
    <t> initial value</t>
  </si>
  <si>
    <t> storage area</t>
  </si>
  <si>
    <t> Permissions</t>
  </si>
  <si>
    <t> Minimum value</t>
  </si>
  <si>
    <t> Maximum value</t>
  </si>
  <si>
    <t> unit</t>
  </si>
  <si>
    <t> Value Analysis</t>
  </si>
  <si>
    <t> 0x</t>
  </si>
  <si>
    <t> DEC</t>
  </si>
  <si>
    <t> HEX</t>
  </si>
  <si>
    <t> Low in front, high behind</t>
  </si>
  <si>
    <t> If the function address uses two bytes of data, the least significant byte is placed at the first address and the most significant byte at the second address.</t>
  </si>
  <si>
    <t> firmware major version number</t>
  </si>
  <si>
    <t> EPROM</t>
  </si>
  <si>
    <t> Read-only</t>
  </si>
  <si>
    <t> --</t>
  </si>
  <si>
    <t> Firmware minor version number</t>
  </si>
  <si>
    <t> END</t>
  </si>
  <si>
    <t> Servo main version number</t>
  </si>
  <si>
    <t> Servo version number</t>
  </si>
  <si>
    <t> ID</t>
  </si>
  <si>
    <t> Reading and writing</t>
  </si>
  <si>
    <t> Number</t>
  </si>
  <si>
    <t> unique identifier on the bus; duplicate IDs are not allowed on the same bus. ID number 254 (0xFE) is the broadcast ID; broadcasts do not return response packets.</t>
  </si>
  <si>
    <t> baud rate</t>
  </si>
  <si>
    <t> none</t>
  </si>
  <si>
    <t> 0-7 represent the following baud rates: 1,000,000, 500,000, 250,000, 128,000, 115,200, 76,800, 57,600, and 38,400, respectively.</t>
  </si>
  <si>
    <t> Return delay</t>
  </si>
  <si>
    <t> 2us</t>
  </si>
  <si>
    <t> The minimum unit is 2µs, and the maximum configurable return delay is 254*2=508µs (STS has no function at this address).</t>
  </si>
  <si>
    <t> Phase 2 (Response Status Level)</t>
  </si>
  <si>
    <t> 0: No response packet is returned for commands other than read and PING commands. 1: Response packet is returned for all commands.</t>
  </si>
  <si>
    <t> Minimum angle limit</t>
  </si>
  <si>
    <t> step</t>
  </si>
  <si>
    <t> Sets the minimum limit for motion travel, which must be less than the maximum angle limit. This value is 0 during multi-turn absolute position control.</t>
  </si>
  <si>
    <t> Maximum angle limit</t>
  </si>
  <si>
    <t> Sets the maximum limit for motion travel, which must be greater than the minimum angle limit. This value is 0 during multi-turn absolute position control.</t>
  </si>
  <si>
    <t> Maximum temperature limit</t>
  </si>
  <si>
    <t> °C</t>
  </si>
  <si>
    <t> Maximum operating temperature limit: If set to 70, the maximum temperature is 70 degrees Celsius. The setting accuracy is 1 degree Celsius.</t>
  </si>
  <si>
    <t> Maximum input voltage</t>
  </si>
  <si>
    <t> 0.1V</t>
  </si>
  <si>
    <t>If the maximum input voltage is set to 80, the maximum operating voltage is limited to 8.0V, with a setting accuracy of 0.1V.</t>
  </si>
  <si>
    <t> Minimum input voltage</t>
  </si>
  <si>
    <t> If the minimum input voltage is set to 40, the minimum operating voltage is limited to 4.0V, with a setting accuracy of 0.1V.</t>
  </si>
  <si>
    <t> Maximum torque</t>
  </si>
  <si>
    <r>
      <rPr>
        <sz val="10"/>
        <color theme="1"/>
        <rFont val="宋体"/>
        <charset val="134"/>
      </rPr>
      <t> Set the maximum output torque limit for the servo motor, assuming 1000 = 100% * stall torque, and assign the value upon power-up.</t>
    </r>
    <r>
      <rPr>
        <sz val="10"/>
        <color rgb="FFFF0000"/>
        <rFont val="宋体"/>
        <charset val="134"/>
      </rPr>
      <t> Address 48</t>
    </r>
    <r>
      <rPr>
        <sz val="10"/>
        <color theme="1"/>
        <rFont val="宋体"/>
        <charset val="134"/>
      </rPr>
      <t> Torque Limit</t>
    </r>
  </si>
  <si>
    <t> phase</t>
  </si>
  <si>
    <t> Special function bytes cannot be modified unless there is a specific requirement. See the special byte bit analysis for details.</t>
  </si>
  <si>
    <t> Uninstallation conditions</t>
  </si>
  <si>
    <t> Setting the corresponding bit to 1 enables the corresponding protection, and setting the corresponding bit to 0 disables the corresponding protection. See the special byte bit analysis for details.</t>
  </si>
  <si>
    <t> LED alarm conditions</t>
  </si>
  <si>
    <t> Setting the corresponding bit to 1 enables the flashing alarm, and setting the corresponding bit to 0 disables the flashing alarm. See the special byte bit analysis for details.</t>
  </si>
  <si>
    <t> Position ring P proportional coefficient</t>
  </si>
  <si>
    <t> Proportional coefficient for controlling the motor</t>
  </si>
  <si>
    <t> Differential coefficients of position loop D</t>
  </si>
  <si>
    <t> Differential coefficients of the control motor</t>
  </si>
  <si>
    <t> Integral coefficients of position loop I</t>
  </si>
  <si>
    <t> Integral coefficient of control motor</t>
  </si>
  <si>
    <t> Minimum starting force</t>
  </si>
  <si>
    <t> Set the minimum output starting torque of the servo motor, and set 10 = 1% * stall torque.</t>
  </si>
  <si>
    <t>Points limit</t>
  </si>
  <si>
    <t> Maximum score = score limit * 4, 0 indicates the score limit function is off, effective in position mode 0 and step mode 3.</t>
  </si>
  <si>
    <t> Clockwise insensitive area</t>
  </si>
  <si>
    <t> The smallest unit is a minimum resolution angle.</t>
  </si>
  <si>
    <t> Counterclockwise insensitive area</t>
  </si>
  <si>
    <t> Protective current</t>
  </si>
  <si>
    <t> 6.5mA</t>
  </si>
  <si>
    <t> The maximum settable current is 500 * 6.5mA = 3250mA.</t>
  </si>
  <si>
    <t> Angular resolution</t>
  </si>
  <si>
    <r>
      <rPr>
        <sz val="10"/>
        <color theme="1"/>
        <rFont val="宋体"/>
        <charset val="134"/>
      </rPr>
      <t xml:space="preserve"> Modifying the magnification factor for the sensor's minimum resolution angle (degrees/step) can expand the number of control rotations.</t>
    </r>
    <r>
      <rPr>
        <sz val="10"/>
        <color rgb="FFFF0000"/>
        <rFont val="宋体"/>
        <charset val="134"/>
      </rPr>
      <t> When using multi-turn control, the parameter BIT4 in address 0x12 needs to be set to 1. The current position feedback value will then be modified to a large angle feedback.</t>
    </r>
  </si>
  <si>
    <t> Position correction</t>
  </si>
  <si>
    <t> BIT11 is the direction bit, indicating positive or negative direction. The other bits can represent a range of 0-2047 steps.</t>
  </si>
  <si>
    <t> Operating mode</t>
  </si>
  <si>
    <r>
      <rPr>
        <sz val="10"/>
        <color theme="1"/>
        <rFont val="宋体"/>
        <charset val="134"/>
      </rPr>
      <t xml:space="preserve"> 0: Position servo mode; 1: Motor constant speed mode, controlled by parameter 0x2E (running speed parameter), with the highest bit (BIT15) representing the direction; 2: PWM open-loop speed control mode, controlled by parameter 0x2C (running time parameter), with BIT10 representing the direction; 3: Stepper servo mode, using parameter 0x2A (target position) to indicate the step number, with the highest bit (BIT15) representing the direction.</t>
    </r>
    <r>
      <rPr>
        <sz val="10"/>
        <color rgb="FFFF0000"/>
        <rFont val="宋体"/>
        <charset val="134"/>
      </rPr>
      <t>When operating in mode 3, the minimum and maximum angle limits for 0x9 and 0xB must be set to 0; otherwise, infinite stepping is not possible.</t>
    </r>
  </si>
  <si>
    <t> Protective torque</t>
  </si>
  <si>
    <t> Output torque after entering overload protection mode; for example, setting it to 20 indicates 20% of the maximum torque.</t>
  </si>
  <si>
    <t> Protection time</t>
  </si>
  <si>
    <t> 10ms</t>
  </si>
  <si>
    <t> The duration for which the current load output exceeds the overload torque and remains at that level. For example, setting it to 200 represents 2 seconds, with a maximum setting of 2.5 seconds.</t>
  </si>
  <si>
    <t> Overload torque</t>
  </si>
  <si>
    <t> The maximum torque threshold for activating overload protection timing; for example, setting it to 80 indicates 80% of the maximum torque.</t>
  </si>
  <si>
    <t> Speed closed-loop P proportional coefficient</t>
  </si>
  <si>
    <t> In constant speed mode (mode 1) of the motor, the speed loop proportional coefficient</t>
  </si>
  <si>
    <t> Overcurrent protection time</t>
  </si>
  <si>
    <t> The maximum configurable time is 254 * 10ms = 2540ms.</t>
  </si>
  <si>
    <t> Integral coefficient of the closed-loop velocity system</t>
  </si>
  <si>
    <t> 1/10</t>
  </si>
  <si>
    <r>
      <rPr>
        <sz val="10"/>
        <color theme="1"/>
        <rFont val="宋体"/>
        <charset val="134"/>
      </rPr>
      <t xml:space="preserve"> In constant speed mode (mode 1) of the motor, the integral coefficient of the speed loop is...</t>
    </r>
    <r>
      <rPr>
        <sz val="10"/>
        <color rgb="FFFF0000"/>
        <rFont val="宋体"/>
        <charset val="134"/>
      </rPr>
      <t> (Note of change: The integral coefficient of the speed closed-loop I is reduced by a factor of 10 compared to version 3.6)</t>
    </r>
  </si>
  <si>
    <t> 0x28</t>
  </si>
  <si>
    <t> Torque switch</t>
  </si>
  <si>
    <t> SRAM</t>
  </si>
  <si>
    <t> Write 0: Turn off torque output; Write 1: Turn on torque output; Write 128: Correct the current position to 2048.</t>
  </si>
  <si>
    <t> acceleration</t>
  </si>
  <si>
    <t> 100 steps/s^2</t>
  </si>
  <si>
    <t>If set to 10, the acceleration/deceleration will be adjusted at a rate of 1000 steps per second squared.</t>
  </si>
  <si>
    <t> Target location</t>
  </si>
  <si>
    <t> Each step represents a minimum resolvable angle, using an absolute position control method, with the maximum corresponding to the maximum effective angle.</t>
  </si>
  <si>
    <t> Runtime</t>
  </si>
  <si>
    <t> In PWM open-loop speed control mode, the value range is 50-1000, and BIT10 is the direction position.</t>
  </si>
  <si>
    <t> Running speed</t>
  </si>
  <si>
    <t> Steps/s</t>
  </si>
  <si>
    <t> The number of steps taken per unit of time (per second), 50 steps/second = 0.732 RPM (laps per minute).</t>
  </si>
  <si>
    <t> Torque Limit</t>
  </si>
  <si>
    <t> The initial power-on value will be assigned by the maximum torque (0x10), and the user can modify this value programmatically to control the output of the maximum torque.</t>
  </si>
  <si>
    <t> 31</t>
  </si>
  <si>
    <t> 0x31</t>
  </si>
  <si>
    <t> Undefined</t>
  </si>
  <si>
    <t> 32</t>
  </si>
  <si>
    <t> 0x32</t>
  </si>
  <si>
    <t> 33</t>
  </si>
  <si>
    <t> 0x33</t>
  </si>
  <si>
    <t> 34</t>
  </si>
  <si>
    <t> 0x34</t>
  </si>
  <si>
    <t> 35</t>
  </si>
  <si>
    <t> 0x35</t>
  </si>
  <si>
    <t> 36</t>
  </si>
  <si>
    <t> 0x36</t>
  </si>
  <si>
    <t> Lock symbol</t>
  </si>
  <si>
    <t> Writing 0 disables the write lock; the value written to the EPROM address is saved upon power failure. Writing 1 unlocks the write lock; the value written to the EPROM address is not saved upon power failure.</t>
  </si>
  <si>
    <t> Current location</t>
  </si>
  <si>
    <t> It provides feedback on the current position's step count, with each step representing a minimum resolvable angle; it uses absolute position control, where the maximum value corresponds to the maximum effective angle.</t>
  </si>
  <si>
    <t> Current speed</t>
  </si>
  <si>
    <t>Feedback on the current motor speed and the number of steps moved per unit time (per second).</t>
  </si>
  <si>
    <t> Current load</t>
  </si>
  <si>
    <t> The current control output drive motor voltage duty cycle</t>
  </si>
  <si>
    <t> Current voltage</t>
  </si>
  <si>
    <t> Current servo operating voltage</t>
  </si>
  <si>
    <t> Current temperature</t>
  </si>
  <si>
    <t> Current internal operating temperature of the servo motor</t>
  </si>
  <si>
    <t> asynchronous write flag</t>
  </si>
  <si>
    <t> When using asynchronous write instructions, the flag bit</t>
  </si>
  <si>
    <t> Servo status</t>
  </si>
  <si>
    <t> A corresponding bit set to 1 indicates that an error has occurred, while a corresponding bit set to 0 indicates that no such error has occurred. See the Special Byte Bit Analysis for details.</t>
  </si>
  <si>
    <t> Mobile sign</t>
  </si>
  <si>
    <t> The servo is marked as 1 when it is in motion and 0 when it is stationary.</t>
  </si>
  <si>
    <t> Current current</t>
  </si>
  <si>
    <t> The maximum measurable current is 500 * 6.5mA = 3250mA.</t>
  </si>
  <si>
    <t> byte bit</t>
  </si>
  <si>
    <t> BIT7</t>
  </si>
  <si>
    <t> BIT6</t>
  </si>
  <si>
    <t> BIT5</t>
  </si>
  <si>
    <t> BIT4</t>
  </si>
  <si>
    <t> BIT3</t>
  </si>
  <si>
    <t> BIT2</t>
  </si>
  <si>
    <t> BIT1</t>
  </si>
  <si>
    <t> BIT0</t>
  </si>
  <si>
    <t> Bit weight</t>
  </si>
  <si>
    <t> Address 18</t>
  </si>
  <si>
    <t> Servo Direction</t>
  </si>
  <si>
    <t> PWM mode</t>
  </si>
  <si>
    <t> Voltage</t>
  </si>
  <si>
    <t> Feedback mode</t>
  </si>
  <si>
    <t> Speed Mode</t>
  </si>
  <si>
    <t> speed unit</t>
  </si>
  <si>
    <t> Drive axle status</t>
  </si>
  <si>
    <t> (0)positive direction</t>
  </si>
  <si>
    <t> (0) High frequency without dead zone</t>
  </si>
  <si>
    <t> (0) 1.5K low-voltage sampling</t>
  </si>
  <si>
    <t> (0) Feedback on single-turn angle</t>
  </si>
  <si>
    <t> (0) Speed 0 Stop</t>
  </si>
  <si>
    <t> (0) 50 steps/second</t>
  </si>
  <si>
    <t> (0) Brushless motor</t>
  </si>
  <si>
    <t>(0) Positive coefficient</t>
  </si>
  <si>
    <t> (1) Counterclockwise</t>
  </si>
  <si>
    <t> (1) There is a dead zone in low frequency.</t>
  </si>
  <si>
    <t> (1) 1K high voltage sampling</t>
  </si>
  <si>
    <t> (1) Feedback from all angles</t>
  </si>
  <si>
    <t> (1) Speed 0 Maximum speed</t>
  </si>
  <si>
    <t> (1) steps/second</t>
  </si>
  <si>
    <t> (1) Brushed motor</t>
  </si>
  <si>
    <t> (1) Reverse coefficient</t>
  </si>
  <si>
    <t> Uninstallation condition address 19</t>
  </si>
  <si>
    <t> Address 65</t>
  </si>
  <si>
    <t> Load status</t>
  </si>
  <si>
    <t> Current state</t>
  </si>
  <si>
    <t> Temperature status</t>
  </si>
  <si>
    <t> Magnetic Encoding Status</t>
  </si>
  <si>
    <t> Voltage state</t>
  </si>
  <si>
    <t> (0) Load is normal</t>
  </si>
  <si>
    <t> (0) Current is normal</t>
  </si>
  <si>
    <t> (0) Temperature is normal</t>
  </si>
  <si>
    <t> (0) Magnetic code is normal</t>
  </si>
  <si>
    <t> (0) Voltage is normal</t>
  </si>
  <si>
    <t> (1) Overload</t>
  </si>
  <si>
    <t> (1) Overcurrent</t>
  </si>
  <si>
    <t> (1) Overheating</t>
  </si>
  <si>
    <t> (1) Magnetic coding anomaly</t>
  </si>
  <si>
    <t> (1) Overvoltage/Undervoltage</t>
  </si>
  <si>
    <t> Address 19</t>
  </si>
  <si>
    <t> Overload</t>
  </si>
  <si>
    <t> Overcurrent protection</t>
  </si>
  <si>
    <t> Overheat protection</t>
  </si>
  <si>
    <t> Magnetic code protection</t>
  </si>
  <si>
    <t> Voltage protection</t>
  </si>
  <si>
    <t> (0) Disable overload</t>
  </si>
  <si>
    <t> (0) Turn off overcurrent protection</t>
  </si>
  <si>
    <t> (0) Turn off overheat protection</t>
  </si>
  <si>
    <t> (0) Disable magnetic code protection</t>
  </si>
  <si>
    <t> (0) Turn off voltage protection</t>
  </si>
  <si>
    <t> (1) Enable overload protection</t>
  </si>
  <si>
    <t> (1) Enable overcurrent protection</t>
  </si>
  <si>
    <t> (1) Activate overheat protection</t>
  </si>
  <si>
    <t> (1) Enable magnetic code protection</t>
  </si>
  <si>
    <t> (1) Enable voltage protection</t>
  </si>
  <si>
    <t> Address 20</t>
  </si>
  <si>
    <t> Load alarm</t>
  </si>
  <si>
    <t> Overcurrent alarm</t>
  </si>
  <si>
    <t>Overheat alarm</t>
  </si>
  <si>
    <t> Magnetic Encoding Sensor</t>
  </si>
  <si>
    <t> Voltage alarm</t>
  </si>
  <si>
    <t> (0) Disable overload alarm</t>
  </si>
  <si>
    <t> (0) Turn off overcurrent alarm</t>
  </si>
  <si>
    <t> (0) Turn off overheat alarm</t>
  </si>
  <si>
    <t> (0) Disable magnetic code alarm</t>
  </si>
  <si>
    <t> (0) Turn off voltage alarm</t>
  </si>
  <si>
    <t> (1) Enable overload alarm</t>
  </si>
  <si>
    <t> (1) Enable overcurrent alarm</t>
  </si>
  <si>
    <t> (1) Activate the overheat alarm</t>
  </si>
  <si>
    <t> (1) Enable magnetic code alarm</t>
  </si>
  <si>
    <t> (1) Enable voltage alarm</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</si>
</sst>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x"/>
    <numFmt numFmtId="177" formatCode="0_ "/>
    <numFmt numFmtId="178" formatCode="0.0%"/>
  </numFmts>
  <fonts count="29">
    <font>
      <sz val="11"/>
      <color theme="1"/>
      <name val="等线"/>
      <charset val="134"/>
      <scheme val="minor"/>
    </font>
    <font>
      <sz val="10"/>
      <color theme="1"/>
      <name val="宋体"/>
      <charset val="134"/>
    </font>
    <font>
      <b/>
      <sz val="10"/>
      <color rgb="FF000000"/>
      <name val="宋体"/>
      <charset val="134"/>
    </font>
    <font>
      <sz val="10"/>
      <color rgb="FF000000"/>
      <name val="宋体"/>
      <charset val="134"/>
    </font>
    <font>
      <sz val="11"/>
      <color theme="1"/>
      <name val="宋体"/>
      <charset val="134"/>
    </font>
    <font>
      <b/>
      <sz val="14"/>
      <color rgb="FF000000"/>
      <name val="等线"/>
      <charset val="134"/>
    </font>
    <font>
      <b/>
      <sz val="14"/>
      <color theme="1"/>
      <name val="等线"/>
      <charset val="134"/>
      <scheme val="minor"/>
    </font>
    <font>
      <sz val="10"/>
      <color rgb="FFFF0000"/>
      <name val="宋体"/>
      <charset val="134"/>
    </font>
    <font>
      <sz val="11"/>
      <color rgb="FFFF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name val="宋体"/>
      <charset val="134"/>
    </font>
  </fonts>
  <fills count="36">
    <fill>
      <patternFill patternType="none"/>
    </fill>
    <fill>
      <patternFill patternType="gray125"/>
    </fill>
    <fill>
      <patternFill patternType="solid">
        <fgColor rgb="FF92D050"/>
        <bgColor indexed="64"/>
      </patternFill>
    </fill>
    <fill>
      <patternFill patternType="solid">
        <fgColor rgb="FF00B050"/>
        <bgColor indexed="64"/>
      </patternFill>
    </fill>
    <fill>
      <patternFill patternType="solid">
        <fgColor theme="4" tint="0.599993896298105"/>
        <bgColor indexed="64"/>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7"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8"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12" fillId="10"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1" borderId="9" applyNumberFormat="0" applyFont="0" applyAlignment="0" applyProtection="0">
      <alignment vertical="center"/>
    </xf>
    <xf numFmtId="0" fontId="12" fillId="12"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12" fillId="13" borderId="0" applyNumberFormat="0" applyBorder="0" applyAlignment="0" applyProtection="0">
      <alignment vertical="center"/>
    </xf>
    <xf numFmtId="0" fontId="15" fillId="0" borderId="11" applyNumberFormat="0" applyFill="0" applyAlignment="0" applyProtection="0">
      <alignment vertical="center"/>
    </xf>
    <xf numFmtId="0" fontId="12" fillId="14" borderId="0" applyNumberFormat="0" applyBorder="0" applyAlignment="0" applyProtection="0">
      <alignment vertical="center"/>
    </xf>
    <xf numFmtId="0" fontId="21" fillId="15" borderId="12" applyNumberFormat="0" applyAlignment="0" applyProtection="0">
      <alignment vertical="center"/>
    </xf>
    <xf numFmtId="0" fontId="22" fillId="15" borderId="8" applyNumberFormat="0" applyAlignment="0" applyProtection="0">
      <alignment vertical="center"/>
    </xf>
    <xf numFmtId="0" fontId="23" fillId="16" borderId="13" applyNumberFormat="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9" fillId="21" borderId="0" applyNumberFormat="0" applyBorder="0" applyAlignment="0" applyProtection="0">
      <alignment vertical="center"/>
    </xf>
    <xf numFmtId="0" fontId="12" fillId="22" borderId="0" applyNumberFormat="0" applyBorder="0" applyAlignment="0" applyProtection="0">
      <alignment vertical="center"/>
    </xf>
    <xf numFmtId="0" fontId="9" fillId="23" borderId="0" applyNumberFormat="0" applyBorder="0" applyAlignment="0" applyProtection="0">
      <alignment vertical="center"/>
    </xf>
    <xf numFmtId="0" fontId="9" fillId="4"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12" fillId="33" borderId="0" applyNumberFormat="0" applyBorder="0" applyAlignment="0" applyProtection="0">
      <alignment vertical="center"/>
    </xf>
    <xf numFmtId="0" fontId="9" fillId="34" borderId="0" applyNumberFormat="0" applyBorder="0" applyAlignment="0" applyProtection="0">
      <alignment vertical="center"/>
    </xf>
    <xf numFmtId="0" fontId="12" fillId="35" borderId="0" applyNumberFormat="0" applyBorder="0" applyAlignment="0" applyProtection="0">
      <alignment vertical="center"/>
    </xf>
    <xf numFmtId="0" fontId="0" fillId="0" borderId="0"/>
  </cellStyleXfs>
  <cellXfs count="64">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2" xfId="0" applyNumberFormat="1" applyFont="1" applyFill="1" applyBorder="1" applyAlignment="1">
      <alignment horizontal="center" vertical="center"/>
    </xf>
    <xf numFmtId="0" fontId="1" fillId="0" borderId="1" xfId="0" applyFont="1" applyBorder="1" applyAlignment="1">
      <alignment vertical="center" wrapText="1"/>
    </xf>
    <xf numFmtId="0" fontId="3" fillId="0"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Border="1" applyAlignment="1">
      <alignment horizontal="center" vertical="center" wrapText="1"/>
    </xf>
    <xf numFmtId="0" fontId="3" fillId="2" borderId="1"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center" vertical="center"/>
    </xf>
    <xf numFmtId="0" fontId="2" fillId="2" borderId="4" xfId="0" applyNumberFormat="1" applyFont="1" applyFill="1" applyBorder="1" applyAlignment="1">
      <alignment horizontal="center" vertical="center" wrapText="1"/>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2" xfId="0" applyNumberFormat="1"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left" vertical="center"/>
    </xf>
    <xf numFmtId="0" fontId="4" fillId="0" borderId="0" xfId="0" applyFont="1">
      <alignment vertical="center"/>
    </xf>
    <xf numFmtId="0" fontId="1" fillId="0" borderId="0" xfId="0" applyFont="1" applyFill="1">
      <alignment vertical="center"/>
    </xf>
    <xf numFmtId="0" fontId="0" fillId="0" borderId="0" xfId="0" applyFont="1" applyFill="1" applyAlignment="1">
      <alignment vertical="center"/>
    </xf>
    <xf numFmtId="0" fontId="0" fillId="0" borderId="0" xfId="0" applyAlignment="1">
      <alignment horizontal="center" vertical="center"/>
    </xf>
    <xf numFmtId="0" fontId="0" fillId="0" borderId="0" xfId="0" applyAlignment="1">
      <alignment horizontal="left" vertical="center"/>
    </xf>
    <xf numFmtId="0" fontId="5" fillId="0" borderId="0" xfId="0" applyFont="1" applyAlignment="1">
      <alignment horizontal="center" vertical="center"/>
    </xf>
    <xf numFmtId="0" fontId="6"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right" vertical="center"/>
    </xf>
    <xf numFmtId="177" fontId="4" fillId="0" borderId="0" xfId="0" applyNumberFormat="1" applyFont="1" applyAlignment="1">
      <alignment horizontal="right" vertical="center"/>
    </xf>
    <xf numFmtId="0" fontId="4" fillId="3" borderId="0" xfId="0" applyFont="1" applyFill="1" applyAlignment="1">
      <alignment horizontal="right" vertical="center"/>
    </xf>
    <xf numFmtId="0" fontId="4" fillId="0" borderId="0" xfId="0" applyFont="1" applyFill="1" applyAlignment="1">
      <alignment horizontal="right" vertical="center"/>
    </xf>
    <xf numFmtId="0" fontId="7" fillId="0" borderId="0" xfId="0" applyFont="1" applyAlignment="1">
      <alignment vertical="center"/>
    </xf>
    <xf numFmtId="0" fontId="4" fillId="0" borderId="0" xfId="0" applyFont="1" applyAlignment="1">
      <alignment vertical="center"/>
    </xf>
    <xf numFmtId="0" fontId="4" fillId="0" borderId="5" xfId="0" applyFont="1" applyBorder="1" applyAlignment="1">
      <alignment horizontal="right" vertical="center"/>
    </xf>
    <xf numFmtId="0" fontId="8" fillId="4" borderId="6" xfId="0" applyFont="1" applyFill="1" applyBorder="1" applyAlignment="1">
      <alignment horizontal="center" vertical="center"/>
    </xf>
    <xf numFmtId="0" fontId="1" fillId="0" borderId="6" xfId="0" applyFont="1" applyBorder="1" applyAlignment="1">
      <alignment horizontal="center" vertical="center"/>
    </xf>
    <xf numFmtId="0" fontId="1" fillId="0" borderId="6" xfId="0" applyFont="1" applyBorder="1">
      <alignment vertical="center"/>
    </xf>
    <xf numFmtId="0" fontId="1" fillId="0" borderId="6" xfId="0" applyFont="1" applyBorder="1" applyAlignment="1">
      <alignment horizontal="center" vertical="center" wrapText="1"/>
    </xf>
    <xf numFmtId="176" fontId="1" fillId="0" borderId="0" xfId="0" applyNumberFormat="1" applyFont="1">
      <alignment vertical="center"/>
    </xf>
    <xf numFmtId="176" fontId="1" fillId="0" borderId="6" xfId="0" applyNumberFormat="1" applyFont="1" applyFill="1" applyBorder="1" applyAlignment="1">
      <alignment horizontal="center" vertical="center"/>
    </xf>
    <xf numFmtId="0" fontId="1" fillId="0" borderId="6" xfId="0" applyFont="1" applyFill="1" applyBorder="1">
      <alignment vertical="center"/>
    </xf>
    <xf numFmtId="0" fontId="1" fillId="0" borderId="6" xfId="0" applyFont="1" applyFill="1" applyBorder="1" applyAlignment="1">
      <alignment horizontal="center" vertical="center"/>
    </xf>
    <xf numFmtId="0" fontId="1" fillId="5" borderId="6" xfId="0" applyFont="1" applyFill="1" applyBorder="1" applyAlignment="1">
      <alignment horizontal="center" vertical="center"/>
    </xf>
    <xf numFmtId="0" fontId="3" fillId="0" borderId="6" xfId="0" applyFont="1" applyFill="1" applyBorder="1">
      <alignment vertical="center"/>
    </xf>
    <xf numFmtId="0" fontId="1" fillId="0" borderId="6" xfId="0" applyFont="1" applyFill="1" applyBorder="1" applyAlignment="1">
      <alignment horizontal="right" vertical="center"/>
    </xf>
    <xf numFmtId="0" fontId="1" fillId="2" borderId="6" xfId="0" applyFont="1" applyFill="1" applyBorder="1" applyAlignment="1">
      <alignment horizontal="center" vertical="center"/>
    </xf>
    <xf numFmtId="176" fontId="1" fillId="0" borderId="0" xfId="0" applyNumberFormat="1" applyFont="1" applyFill="1">
      <alignment vertical="center"/>
    </xf>
    <xf numFmtId="176" fontId="1" fillId="0" borderId="0" xfId="0" applyNumberFormat="1" applyFont="1" applyFill="1" applyAlignment="1">
      <alignment vertical="center"/>
    </xf>
    <xf numFmtId="176" fontId="0" fillId="0" borderId="0" xfId="0" applyNumberFormat="1" applyFont="1" applyFill="1" applyAlignment="1">
      <alignment vertical="center"/>
    </xf>
    <xf numFmtId="0" fontId="1" fillId="0" borderId="6" xfId="0" applyFont="1" applyFill="1" applyBorder="1" applyAlignment="1">
      <alignment vertical="center"/>
    </xf>
    <xf numFmtId="0" fontId="0" fillId="0" borderId="0" xfId="0" applyFont="1">
      <alignment vertical="center"/>
    </xf>
    <xf numFmtId="0" fontId="7" fillId="0" borderId="0" xfId="0" applyFont="1">
      <alignment vertical="center"/>
    </xf>
    <xf numFmtId="0" fontId="1" fillId="0" borderId="6" xfId="0" applyFont="1" applyBorder="1" applyAlignment="1">
      <alignment vertical="center" wrapText="1"/>
    </xf>
    <xf numFmtId="0" fontId="1" fillId="0" borderId="6" xfId="0" applyFont="1" applyFill="1" applyBorder="1" applyAlignment="1">
      <alignment horizontal="center" vertical="center" wrapText="1"/>
    </xf>
    <xf numFmtId="0" fontId="1" fillId="0" borderId="6" xfId="0" applyFont="1" applyFill="1" applyBorder="1" applyAlignment="1">
      <alignment vertical="center" wrapText="1"/>
    </xf>
    <xf numFmtId="0" fontId="3" fillId="0" borderId="6" xfId="0" applyFont="1" applyFill="1" applyBorder="1" applyAlignment="1">
      <alignment vertical="center" wrapText="1"/>
    </xf>
    <xf numFmtId="10" fontId="1" fillId="0" borderId="6" xfId="0" applyNumberFormat="1" applyFont="1" applyFill="1" applyBorder="1" applyAlignment="1">
      <alignment horizontal="center" vertical="center" wrapText="1"/>
    </xf>
    <xf numFmtId="178" fontId="1" fillId="0" borderId="6" xfId="0" applyNumberFormat="1" applyFont="1" applyFill="1" applyBorder="1" applyAlignment="1">
      <alignment horizontal="center" vertical="center" wrapText="1"/>
    </xf>
    <xf numFmtId="0" fontId="7" fillId="0" borderId="6" xfId="0" applyFont="1" applyFill="1" applyBorder="1" applyAlignment="1">
      <alignment vertical="center" wrapText="1"/>
    </xf>
    <xf numFmtId="0" fontId="1" fillId="0" borderId="7" xfId="0" applyFont="1" applyFill="1" applyBorder="1" applyAlignment="1">
      <alignment vertical="center" wrapText="1"/>
    </xf>
    <xf numFmtId="58" fontId="1" fillId="0" borderId="6" xfId="0" applyNumberFormat="1" applyFont="1" applyFill="1" applyBorder="1" applyAlignment="1">
      <alignment horizontal="center" vertical="center" wrapText="1"/>
    </xf>
    <xf numFmtId="0" fontId="1" fillId="0" borderId="6" xfId="0" applyFont="1" applyFill="1" applyBorder="1" applyAlignment="1">
      <alignment horizontal="left" vertical="center" wrapText="1"/>
    </xf>
    <xf numFmtId="0" fontId="1" fillId="0" borderId="6" xfId="0" applyFont="1" applyFill="1" applyBorder="1" applyAlignment="1" quotePrefix="1">
      <alignment horizontal="center" vertical="center"/>
    </xf>
    <xf numFmtId="58" fontId="1" fillId="0" borderId="6" xfId="0" applyNumberFormat="1"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customXml" Target="../customXml/item3.xml"/><Relationship Id="rId4" Type="http://schemas.openxmlformats.org/officeDocument/2006/relationships/customXml" Target="../customXml/item2.xml"/><Relationship Id="rId3"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68"/>
  <sheetViews>
    <sheetView tabSelected="1" workbookViewId="0">
      <pane xSplit="13" ySplit="9" topLeftCell="N43" activePane="bottomRight" state="frozen"/>
      <selection/>
      <selection pane="topRight"/>
      <selection pane="bottomLeft"/>
      <selection pane="bottomRight" activeCell="A45" sqref="$A43:$XFD43 $A45:$XFD45"/>
    </sheetView>
  </sheetViews>
  <sheetFormatPr defaultColWidth="9" defaultRowHeight="13.8"/>
  <cols>
    <col min="1" max="2" width="3.22222222222222" customWidth="1"/>
    <col min="3" max="3" width="3.44444444444444" style="24" customWidth="1"/>
    <col min="4" max="4" width="7.66666666666667" style="24" customWidth="1"/>
    <col min="5" max="5" width="18.3333333333333" customWidth="1"/>
    <col min="6" max="6" width="6.88888888888889" style="24" customWidth="1"/>
    <col min="7" max="7" width="6.33333333333333" customWidth="1"/>
    <col min="8" max="8" width="6.44444444444444" style="24" customWidth="1"/>
    <col min="9" max="9" width="5.22222222222222" style="24" customWidth="1"/>
    <col min="10" max="10" width="8.77777777777778" style="24" customWidth="1"/>
    <col min="11" max="11" width="8.22222222222222" style="24" customWidth="1"/>
    <col min="12" max="12" width="10.5555555555556" style="24" customWidth="1"/>
    <col min="13" max="13" width="69.1111111111111" customWidth="1"/>
  </cols>
  <sheetData>
    <row r="1" hidden="1" spans="4:13">
      <c r="D1" s="25" t="s">
        <v>0</v>
      </c>
      <c r="E1" s="25"/>
      <c r="F1" s="25"/>
      <c r="G1" s="25"/>
      <c r="H1" s="25"/>
      <c r="I1" s="25"/>
      <c r="J1" s="25"/>
      <c r="K1" s="25"/>
      <c r="M1" s="52" t="s">
        <v>1</v>
      </c>
    </row>
    <row r="2" ht="17.4" spans="3:13">
      <c r="C2" s="26" t="s">
        <v>2</v>
      </c>
      <c r="D2" s="27"/>
      <c r="E2" s="27"/>
      <c r="F2" s="27"/>
      <c r="G2" s="27"/>
      <c r="H2" s="27"/>
      <c r="I2" s="27"/>
      <c r="J2" s="27"/>
      <c r="K2" s="27"/>
      <c r="L2" s="27"/>
      <c r="M2" s="27"/>
    </row>
    <row r="3" s="21" customFormat="1" ht="14.4" spans="3:13">
      <c r="C3" s="28"/>
      <c r="D3" s="29" t="s">
        <v>3</v>
      </c>
      <c r="E3" s="29"/>
      <c r="F3" s="30">
        <f>F4*0.732/50</f>
        <v>0</v>
      </c>
      <c r="H3" s="29" t="s">
        <v>4</v>
      </c>
      <c r="I3" s="29"/>
      <c r="J3" s="29"/>
      <c r="K3" s="28"/>
      <c r="L3" s="28"/>
      <c r="M3" s="53"/>
    </row>
    <row r="4" s="21" customFormat="1" ht="14.4" spans="3:12">
      <c r="C4" s="28"/>
      <c r="D4" s="29" t="s">
        <v>5</v>
      </c>
      <c r="E4" s="29"/>
      <c r="F4" s="31"/>
      <c r="H4" s="29" t="s">
        <v>6</v>
      </c>
      <c r="I4" s="29"/>
      <c r="J4" s="29"/>
      <c r="K4" s="28"/>
      <c r="L4" s="28"/>
    </row>
    <row r="5" s="21" customFormat="1" ht="14.4" spans="3:12">
      <c r="C5" s="28"/>
      <c r="D5" s="29" t="s">
        <v>7</v>
      </c>
      <c r="E5" s="29"/>
      <c r="F5" s="32">
        <v>360</v>
      </c>
      <c r="G5" s="33" t="s">
        <v>8</v>
      </c>
      <c r="H5" s="34"/>
      <c r="I5" s="34"/>
      <c r="J5" s="34"/>
      <c r="K5" s="28"/>
      <c r="L5" s="28"/>
    </row>
    <row r="6" s="21" customFormat="1" ht="14.4" spans="3:12">
      <c r="C6" s="28"/>
      <c r="D6" s="29" t="s">
        <v>9</v>
      </c>
      <c r="E6" s="29"/>
      <c r="F6" s="29">
        <v>4096</v>
      </c>
      <c r="H6" s="29"/>
      <c r="I6" s="29"/>
      <c r="J6" s="29"/>
      <c r="K6" s="28"/>
      <c r="L6" s="28"/>
    </row>
    <row r="7" s="21" customFormat="1" ht="14.4" spans="3:12">
      <c r="C7" s="28"/>
      <c r="D7" s="29" t="s">
        <v>10</v>
      </c>
      <c r="E7" s="29"/>
      <c r="F7" s="29">
        <f>F5/F6</f>
        <v>0.087890625</v>
      </c>
      <c r="H7" s="29" t="s">
        <v>11</v>
      </c>
      <c r="I7" s="29"/>
      <c r="J7" s="29"/>
      <c r="K7" s="28">
        <f>(G35*F7)+(G34*F7)</f>
        <v>0.17578125</v>
      </c>
      <c r="L7" s="28"/>
    </row>
    <row r="8" s="21" customFormat="1" ht="14.4" spans="3:12">
      <c r="C8" s="28"/>
      <c r="D8" s="35" t="s">
        <v>12</v>
      </c>
      <c r="E8" s="35"/>
      <c r="F8" s="29">
        <f>F7*100</f>
        <v>8.7890625</v>
      </c>
      <c r="H8" s="29"/>
      <c r="I8" s="29"/>
      <c r="J8" s="29"/>
      <c r="K8" s="28"/>
      <c r="L8" s="28"/>
    </row>
    <row r="9" s="21" customFormat="1" ht="14.4" spans="3:13">
      <c r="C9" s="36" t="s">
        <v>13</v>
      </c>
      <c r="D9" s="36"/>
      <c r="E9" s="36" t="s">
        <v>14</v>
      </c>
      <c r="F9" s="36" t="s">
        <v>15</v>
      </c>
      <c r="G9" s="36" t="s">
        <v>16</v>
      </c>
      <c r="H9" s="36" t="s">
        <v>17</v>
      </c>
      <c r="I9" s="36" t="s">
        <v>18</v>
      </c>
      <c r="J9" s="36" t="s">
        <v>19</v>
      </c>
      <c r="K9" s="36" t="s">
        <v>20</v>
      </c>
      <c r="L9" s="36" t="s">
        <v>21</v>
      </c>
      <c r="M9" s="36" t="s">
        <v>22</v>
      </c>
    </row>
    <row r="10" s="1" customFormat="1" ht="24" spans="1:13">
      <c r="A10" s="1" t="s">
        <v>23</v>
      </c>
      <c r="C10" s="37" t="s">
        <v>24</v>
      </c>
      <c r="D10" s="37" t="s">
        <v>25</v>
      </c>
      <c r="E10" s="38"/>
      <c r="F10" s="39" t="s">
        <v>26</v>
      </c>
      <c r="G10" s="38"/>
      <c r="H10" s="37"/>
      <c r="I10" s="37"/>
      <c r="J10" s="37"/>
      <c r="K10" s="37"/>
      <c r="L10" s="39"/>
      <c r="M10" s="54" t="s">
        <v>27</v>
      </c>
    </row>
    <row r="11" s="1" customFormat="1" ht="12" spans="1:13">
      <c r="A11" s="40" t="str">
        <f t="shared" ref="A11:A33" si="0">DEC2HEX(C11)</f>
        <v>0</v>
      </c>
      <c r="B11" s="40"/>
      <c r="C11" s="37">
        <v>0</v>
      </c>
      <c r="D11" s="41" t="str">
        <f>CONCATENATE($A$4,A11)</f>
        <v>0</v>
      </c>
      <c r="E11" s="42" t="s">
        <v>28</v>
      </c>
      <c r="F11" s="43">
        <v>1</v>
      </c>
      <c r="G11" s="42"/>
      <c r="H11" s="44" t="s">
        <v>29</v>
      </c>
      <c r="I11" s="43" t="s">
        <v>30</v>
      </c>
      <c r="J11" s="64" t="s">
        <v>31</v>
      </c>
      <c r="K11" s="64" t="s">
        <v>31</v>
      </c>
      <c r="L11" s="55"/>
      <c r="M11" s="56"/>
    </row>
    <row r="12" s="1" customFormat="1" ht="12" spans="1:13">
      <c r="A12" s="40" t="str">
        <f t="shared" si="0"/>
        <v>1</v>
      </c>
      <c r="B12" s="40"/>
      <c r="C12" s="37">
        <v>1</v>
      </c>
      <c r="D12" s="41" t="str">
        <f>CONCATENATE($A$4,A12)</f>
        <v>1</v>
      </c>
      <c r="E12" s="42" t="s">
        <v>32</v>
      </c>
      <c r="F12" s="43">
        <v>1</v>
      </c>
      <c r="G12" s="42"/>
      <c r="H12" s="44" t="s">
        <v>29</v>
      </c>
      <c r="I12" s="43" t="s">
        <v>30</v>
      </c>
      <c r="J12" s="64" t="s">
        <v>31</v>
      </c>
      <c r="K12" s="64" t="s">
        <v>31</v>
      </c>
      <c r="L12" s="55"/>
      <c r="M12" s="56"/>
    </row>
    <row r="13" s="1" customFormat="1" ht="12" spans="1:13">
      <c r="A13" s="40" t="str">
        <f t="shared" si="0"/>
        <v>2</v>
      </c>
      <c r="B13" s="40"/>
      <c r="C13" s="37">
        <v>2</v>
      </c>
      <c r="D13" s="41" t="str">
        <f>CONCATENATE($A$4,A13)</f>
        <v>2</v>
      </c>
      <c r="E13" s="45" t="s">
        <v>33</v>
      </c>
      <c r="F13" s="43">
        <v>1</v>
      </c>
      <c r="G13" s="46">
        <v>0</v>
      </c>
      <c r="H13" s="44" t="s">
        <v>29</v>
      </c>
      <c r="I13" s="43" t="s">
        <v>30</v>
      </c>
      <c r="J13" s="64" t="s">
        <v>31</v>
      </c>
      <c r="K13" s="64" t="s">
        <v>31</v>
      </c>
      <c r="L13" s="55"/>
      <c r="M13" s="56"/>
    </row>
    <row r="14" s="1" customFormat="1" ht="12" spans="1:13">
      <c r="A14" s="40" t="str">
        <f t="shared" si="0"/>
        <v>3</v>
      </c>
      <c r="B14" s="40"/>
      <c r="C14" s="37">
        <v>3</v>
      </c>
      <c r="D14" s="41" t="str">
        <f>CONCATENATE($A$4,A14)</f>
        <v>3</v>
      </c>
      <c r="E14" s="42" t="s">
        <v>34</v>
      </c>
      <c r="F14" s="43">
        <v>1</v>
      </c>
      <c r="G14" s="42"/>
      <c r="H14" s="44" t="s">
        <v>29</v>
      </c>
      <c r="I14" s="43" t="s">
        <v>30</v>
      </c>
      <c r="J14" s="64" t="s">
        <v>31</v>
      </c>
      <c r="K14" s="64" t="s">
        <v>31</v>
      </c>
      <c r="L14" s="55"/>
      <c r="M14" s="56"/>
    </row>
    <row r="15" s="1" customFormat="1" ht="12" spans="1:13">
      <c r="A15" s="40" t="str">
        <f t="shared" si="0"/>
        <v>4</v>
      </c>
      <c r="B15" s="40"/>
      <c r="C15" s="37">
        <v>4</v>
      </c>
      <c r="D15" s="41" t="str">
        <f>CONCATENATE($A$4,A15)</f>
        <v>4</v>
      </c>
      <c r="E15" s="42" t="s">
        <v>35</v>
      </c>
      <c r="F15" s="43">
        <v>1</v>
      </c>
      <c r="G15" s="42"/>
      <c r="H15" s="44" t="s">
        <v>29</v>
      </c>
      <c r="I15" s="43" t="s">
        <v>30</v>
      </c>
      <c r="J15" s="64" t="s">
        <v>31</v>
      </c>
      <c r="K15" s="64" t="s">
        <v>31</v>
      </c>
      <c r="L15" s="55"/>
      <c r="M15" s="56"/>
    </row>
    <row r="16" s="1" customFormat="1" ht="24" spans="1:13">
      <c r="A16" s="40" t="str">
        <f t="shared" si="0"/>
        <v>5</v>
      </c>
      <c r="B16" s="40"/>
      <c r="C16" s="37">
        <v>5</v>
      </c>
      <c r="D16" s="41" t="str">
        <f t="shared" ref="D16:D33" si="1">CONCATENATE($A$10,A16)</f>
        <v>0x5</v>
      </c>
      <c r="E16" s="42" t="s">
        <v>36</v>
      </c>
      <c r="F16" s="43">
        <v>1</v>
      </c>
      <c r="G16" s="42">
        <v>1</v>
      </c>
      <c r="H16" s="47" t="s">
        <v>29</v>
      </c>
      <c r="I16" s="43" t="s">
        <v>37</v>
      </c>
      <c r="J16" s="37">
        <v>0</v>
      </c>
      <c r="K16" s="37">
        <v>253</v>
      </c>
      <c r="L16" s="55" t="s">
        <v>38</v>
      </c>
      <c r="M16" s="56" t="s">
        <v>39</v>
      </c>
    </row>
    <row r="17" s="1" customFormat="1" ht="24" spans="1:13">
      <c r="A17" s="40" t="str">
        <f t="shared" si="0"/>
        <v>6</v>
      </c>
      <c r="B17" s="40"/>
      <c r="C17" s="37">
        <v>6</v>
      </c>
      <c r="D17" s="41" t="str">
        <f t="shared" si="1"/>
        <v>0x6</v>
      </c>
      <c r="E17" s="42" t="s">
        <v>40</v>
      </c>
      <c r="F17" s="43">
        <v>1</v>
      </c>
      <c r="G17" s="42">
        <v>0</v>
      </c>
      <c r="H17" s="47" t="s">
        <v>29</v>
      </c>
      <c r="I17" s="43" t="s">
        <v>37</v>
      </c>
      <c r="J17" s="37">
        <v>0</v>
      </c>
      <c r="K17" s="37">
        <v>7</v>
      </c>
      <c r="L17" s="55" t="s">
        <v>41</v>
      </c>
      <c r="M17" s="56" t="s">
        <v>42</v>
      </c>
    </row>
    <row r="18" s="1" customFormat="1" ht="12" spans="1:13">
      <c r="A18" s="40" t="str">
        <f t="shared" si="0"/>
        <v>7</v>
      </c>
      <c r="B18" s="40"/>
      <c r="C18" s="37">
        <v>7</v>
      </c>
      <c r="D18" s="41" t="str">
        <f t="shared" si="1"/>
        <v>0x7</v>
      </c>
      <c r="E18" s="42" t="s">
        <v>43</v>
      </c>
      <c r="F18" s="43">
        <v>1</v>
      </c>
      <c r="G18" s="42">
        <v>250</v>
      </c>
      <c r="H18" s="47" t="s">
        <v>29</v>
      </c>
      <c r="I18" s="43" t="s">
        <v>37</v>
      </c>
      <c r="J18" s="37">
        <v>0</v>
      </c>
      <c r="K18" s="37">
        <v>254</v>
      </c>
      <c r="L18" s="55" t="s">
        <v>44</v>
      </c>
      <c r="M18" s="57" t="s">
        <v>45</v>
      </c>
    </row>
    <row r="19" s="1" customFormat="1" ht="24" spans="1:13">
      <c r="A19" s="40" t="str">
        <f t="shared" si="0"/>
        <v>8</v>
      </c>
      <c r="B19" s="40"/>
      <c r="C19" s="37">
        <v>8</v>
      </c>
      <c r="D19" s="41" t="str">
        <f t="shared" si="1"/>
        <v>0x8</v>
      </c>
      <c r="E19" s="45" t="s">
        <v>46</v>
      </c>
      <c r="F19" s="43">
        <v>1</v>
      </c>
      <c r="G19" s="42">
        <v>1</v>
      </c>
      <c r="H19" s="47" t="s">
        <v>29</v>
      </c>
      <c r="I19" s="43" t="s">
        <v>37</v>
      </c>
      <c r="J19" s="37">
        <v>0</v>
      </c>
      <c r="K19" s="37">
        <v>1</v>
      </c>
      <c r="L19" s="55" t="s">
        <v>41</v>
      </c>
      <c r="M19" s="56" t="s">
        <v>47</v>
      </c>
    </row>
    <row r="20" s="1" customFormat="1" ht="12" spans="1:13">
      <c r="A20" s="40" t="str">
        <f t="shared" si="0"/>
        <v>9</v>
      </c>
      <c r="B20" s="40"/>
      <c r="C20" s="37">
        <v>9</v>
      </c>
      <c r="D20" s="41" t="str">
        <f t="shared" si="1"/>
        <v>0x9</v>
      </c>
      <c r="E20" s="42" t="s">
        <v>48</v>
      </c>
      <c r="F20" s="43">
        <v>2</v>
      </c>
      <c r="G20" s="42">
        <v>0</v>
      </c>
      <c r="H20" s="47" t="s">
        <v>29</v>
      </c>
      <c r="I20" s="43" t="s">
        <v>37</v>
      </c>
      <c r="J20" s="37">
        <v>0</v>
      </c>
      <c r="K20" s="37">
        <v>4094</v>
      </c>
      <c r="L20" s="55" t="s">
        <v>49</v>
      </c>
      <c r="M20" s="56" t="s">
        <v>50</v>
      </c>
    </row>
    <row r="21" s="1" customFormat="1" ht="12" spans="1:13">
      <c r="A21" s="40" t="str">
        <f t="shared" si="0"/>
        <v>B</v>
      </c>
      <c r="B21" s="40"/>
      <c r="C21" s="37">
        <v>11</v>
      </c>
      <c r="D21" s="41" t="str">
        <f t="shared" si="1"/>
        <v>0xB</v>
      </c>
      <c r="E21" s="42" t="s">
        <v>51</v>
      </c>
      <c r="F21" s="43">
        <v>2</v>
      </c>
      <c r="G21" s="42">
        <v>4095</v>
      </c>
      <c r="H21" s="47" t="s">
        <v>29</v>
      </c>
      <c r="I21" s="43" t="s">
        <v>37</v>
      </c>
      <c r="J21" s="37">
        <v>1</v>
      </c>
      <c r="K21" s="37">
        <v>4095</v>
      </c>
      <c r="L21" s="55" t="s">
        <v>49</v>
      </c>
      <c r="M21" s="56" t="s">
        <v>52</v>
      </c>
    </row>
    <row r="22" s="1" customFormat="1" ht="12" spans="1:13">
      <c r="A22" s="40" t="str">
        <f t="shared" si="0"/>
        <v>D</v>
      </c>
      <c r="B22" s="40"/>
      <c r="C22" s="37">
        <v>13</v>
      </c>
      <c r="D22" s="41" t="str">
        <f t="shared" si="1"/>
        <v>0xD</v>
      </c>
      <c r="E22" s="42" t="s">
        <v>53</v>
      </c>
      <c r="F22" s="43">
        <v>1</v>
      </c>
      <c r="G22" s="42">
        <v>70</v>
      </c>
      <c r="H22" s="47" t="s">
        <v>29</v>
      </c>
      <c r="I22" s="43" t="s">
        <v>37</v>
      </c>
      <c r="J22" s="37">
        <v>0</v>
      </c>
      <c r="K22" s="37">
        <v>100</v>
      </c>
      <c r="L22" s="55" t="s">
        <v>54</v>
      </c>
      <c r="M22" s="56" t="s">
        <v>55</v>
      </c>
    </row>
    <row r="23" s="1" customFormat="1" ht="24" customHeight="1" spans="1:13">
      <c r="A23" s="40" t="str">
        <f t="shared" si="0"/>
        <v>E</v>
      </c>
      <c r="B23" s="40"/>
      <c r="C23" s="37">
        <v>14</v>
      </c>
      <c r="D23" s="41" t="str">
        <f t="shared" si="1"/>
        <v>0xE</v>
      </c>
      <c r="E23" s="42" t="s">
        <v>56</v>
      </c>
      <c r="F23" s="43">
        <v>1</v>
      </c>
      <c r="G23" s="42"/>
      <c r="H23" s="47" t="s">
        <v>29</v>
      </c>
      <c r="I23" s="43" t="s">
        <v>37</v>
      </c>
      <c r="J23" s="37">
        <v>0</v>
      </c>
      <c r="K23" s="37">
        <v>254</v>
      </c>
      <c r="L23" s="55" t="s">
        <v>57</v>
      </c>
      <c r="M23" s="56" t="s">
        <v>58</v>
      </c>
    </row>
    <row r="24" s="1" customFormat="1" ht="12" spans="1:13">
      <c r="A24" s="40" t="str">
        <f t="shared" si="0"/>
        <v>F</v>
      </c>
      <c r="B24" s="40"/>
      <c r="C24" s="37">
        <v>15</v>
      </c>
      <c r="D24" s="41" t="str">
        <f t="shared" si="1"/>
        <v>0xF</v>
      </c>
      <c r="E24" s="42" t="s">
        <v>59</v>
      </c>
      <c r="F24" s="43">
        <v>1</v>
      </c>
      <c r="G24" s="42"/>
      <c r="H24" s="47" t="s">
        <v>29</v>
      </c>
      <c r="I24" s="43" t="s">
        <v>37</v>
      </c>
      <c r="J24" s="37">
        <v>0</v>
      </c>
      <c r="K24" s="37">
        <v>254</v>
      </c>
      <c r="L24" s="55" t="s">
        <v>57</v>
      </c>
      <c r="M24" s="56" t="s">
        <v>60</v>
      </c>
    </row>
    <row r="25" s="1" customFormat="1" ht="24" spans="1:13">
      <c r="A25" s="40" t="str">
        <f t="shared" si="0"/>
        <v>10</v>
      </c>
      <c r="B25" s="40"/>
      <c r="C25" s="37">
        <v>16</v>
      </c>
      <c r="D25" s="41" t="str">
        <f t="shared" si="1"/>
        <v>0x10</v>
      </c>
      <c r="E25" s="42" t="s">
        <v>61</v>
      </c>
      <c r="F25" s="43">
        <v>2</v>
      </c>
      <c r="G25" s="42">
        <v>1000</v>
      </c>
      <c r="H25" s="47" t="s">
        <v>29</v>
      </c>
      <c r="I25" s="43" t="s">
        <v>37</v>
      </c>
      <c r="J25" s="37">
        <v>0</v>
      </c>
      <c r="K25" s="37">
        <v>1000</v>
      </c>
      <c r="L25" s="58">
        <v>0.001</v>
      </c>
      <c r="M25" s="56" t="s">
        <v>62</v>
      </c>
    </row>
    <row r="26" s="1" customFormat="1" ht="12" spans="1:13">
      <c r="A26" s="40" t="str">
        <f t="shared" si="0"/>
        <v>12</v>
      </c>
      <c r="B26" s="40"/>
      <c r="C26" s="37">
        <v>18</v>
      </c>
      <c r="D26" s="41" t="str">
        <f t="shared" si="1"/>
        <v>0x12</v>
      </c>
      <c r="E26" s="42" t="s">
        <v>63</v>
      </c>
      <c r="F26" s="43">
        <v>1</v>
      </c>
      <c r="G26" s="42"/>
      <c r="H26" s="47" t="s">
        <v>29</v>
      </c>
      <c r="I26" s="43" t="s">
        <v>37</v>
      </c>
      <c r="J26" s="37">
        <v>0</v>
      </c>
      <c r="K26" s="37">
        <v>254</v>
      </c>
      <c r="L26" s="59" t="s">
        <v>41</v>
      </c>
      <c r="M26" s="60" t="s">
        <v>64</v>
      </c>
    </row>
    <row r="27" s="1" customFormat="1" ht="12" spans="1:13">
      <c r="A27" s="40" t="str">
        <f t="shared" si="0"/>
        <v>13</v>
      </c>
      <c r="B27" s="40"/>
      <c r="C27" s="37">
        <v>19</v>
      </c>
      <c r="D27" s="41" t="str">
        <f t="shared" si="1"/>
        <v>0x13</v>
      </c>
      <c r="E27" s="42" t="s">
        <v>65</v>
      </c>
      <c r="F27" s="43">
        <v>1</v>
      </c>
      <c r="G27" s="42">
        <v>44</v>
      </c>
      <c r="H27" s="47" t="s">
        <v>29</v>
      </c>
      <c r="I27" s="43" t="s">
        <v>37</v>
      </c>
      <c r="J27" s="37">
        <v>0</v>
      </c>
      <c r="K27" s="37">
        <v>254</v>
      </c>
      <c r="L27" s="55" t="s">
        <v>41</v>
      </c>
      <c r="M27" s="57" t="s">
        <v>66</v>
      </c>
    </row>
    <row r="28" s="1" customFormat="1" ht="12" spans="1:13">
      <c r="A28" s="40" t="str">
        <f t="shared" si="0"/>
        <v>14</v>
      </c>
      <c r="B28" s="40"/>
      <c r="C28" s="37">
        <v>20</v>
      </c>
      <c r="D28" s="41" t="str">
        <f t="shared" si="1"/>
        <v>0x14</v>
      </c>
      <c r="E28" s="42" t="s">
        <v>67</v>
      </c>
      <c r="F28" s="43">
        <v>1</v>
      </c>
      <c r="G28" s="42">
        <v>47</v>
      </c>
      <c r="H28" s="47" t="s">
        <v>29</v>
      </c>
      <c r="I28" s="43" t="s">
        <v>37</v>
      </c>
      <c r="J28" s="37">
        <v>0</v>
      </c>
      <c r="K28" s="37">
        <v>254</v>
      </c>
      <c r="L28" s="55" t="s">
        <v>41</v>
      </c>
      <c r="M28" s="57" t="s">
        <v>68</v>
      </c>
    </row>
    <row r="29" s="1" customFormat="1" ht="12" spans="1:13">
      <c r="A29" s="40" t="str">
        <f t="shared" si="0"/>
        <v>15</v>
      </c>
      <c r="B29" s="40"/>
      <c r="C29" s="37">
        <v>21</v>
      </c>
      <c r="D29" s="41" t="str">
        <f t="shared" si="1"/>
        <v>0x15</v>
      </c>
      <c r="E29" s="42" t="s">
        <v>69</v>
      </c>
      <c r="F29" s="43">
        <v>1</v>
      </c>
      <c r="G29" s="42"/>
      <c r="H29" s="47" t="s">
        <v>29</v>
      </c>
      <c r="I29" s="43" t="s">
        <v>37</v>
      </c>
      <c r="J29" s="37">
        <v>0</v>
      </c>
      <c r="K29" s="37">
        <v>254</v>
      </c>
      <c r="L29" s="55" t="s">
        <v>41</v>
      </c>
      <c r="M29" s="56" t="s">
        <v>70</v>
      </c>
    </row>
    <row r="30" s="1" customFormat="1" ht="12" spans="1:13">
      <c r="A30" s="40" t="str">
        <f t="shared" si="0"/>
        <v>16</v>
      </c>
      <c r="B30" s="40"/>
      <c r="C30" s="37">
        <v>22</v>
      </c>
      <c r="D30" s="41" t="str">
        <f t="shared" si="1"/>
        <v>0x16</v>
      </c>
      <c r="E30" s="42" t="s">
        <v>71</v>
      </c>
      <c r="F30" s="43">
        <v>1</v>
      </c>
      <c r="G30" s="42"/>
      <c r="H30" s="47" t="s">
        <v>29</v>
      </c>
      <c r="I30" s="43" t="s">
        <v>37</v>
      </c>
      <c r="J30" s="37">
        <v>0</v>
      </c>
      <c r="K30" s="37">
        <v>254</v>
      </c>
      <c r="L30" s="55" t="s">
        <v>41</v>
      </c>
      <c r="M30" s="56" t="s">
        <v>72</v>
      </c>
    </row>
    <row r="31" s="1" customFormat="1" ht="12" spans="1:13">
      <c r="A31" s="40" t="str">
        <f t="shared" si="0"/>
        <v>17</v>
      </c>
      <c r="B31" s="40"/>
      <c r="C31" s="37">
        <v>23</v>
      </c>
      <c r="D31" s="41" t="str">
        <f t="shared" si="1"/>
        <v>0x17</v>
      </c>
      <c r="E31" s="42" t="s">
        <v>73</v>
      </c>
      <c r="F31" s="43">
        <v>1</v>
      </c>
      <c r="G31" s="42"/>
      <c r="H31" s="47" t="s">
        <v>29</v>
      </c>
      <c r="I31" s="43" t="s">
        <v>37</v>
      </c>
      <c r="J31" s="37">
        <v>0</v>
      </c>
      <c r="K31" s="37">
        <v>254</v>
      </c>
      <c r="L31" s="55" t="s">
        <v>41</v>
      </c>
      <c r="M31" s="56" t="s">
        <v>74</v>
      </c>
    </row>
    <row r="32" s="1" customFormat="1" ht="12" spans="1:13">
      <c r="A32" s="40" t="str">
        <f t="shared" si="0"/>
        <v>18</v>
      </c>
      <c r="B32" s="40"/>
      <c r="C32" s="37">
        <v>24</v>
      </c>
      <c r="D32" s="41" t="str">
        <f t="shared" si="1"/>
        <v>0x18</v>
      </c>
      <c r="E32" s="42" t="s">
        <v>75</v>
      </c>
      <c r="F32" s="43">
        <v>1</v>
      </c>
      <c r="G32" s="42"/>
      <c r="H32" s="47" t="s">
        <v>29</v>
      </c>
      <c r="I32" s="43" t="s">
        <v>37</v>
      </c>
      <c r="J32" s="37">
        <v>0</v>
      </c>
      <c r="K32" s="37">
        <v>254</v>
      </c>
      <c r="L32" s="59">
        <v>0.001</v>
      </c>
      <c r="M32" s="57" t="s">
        <v>76</v>
      </c>
    </row>
    <row r="33" s="1" customFormat="1" ht="12" spans="1:13">
      <c r="A33" s="40" t="str">
        <f t="shared" si="0"/>
        <v>19</v>
      </c>
      <c r="B33" s="40"/>
      <c r="C33" s="37">
        <v>25</v>
      </c>
      <c r="D33" s="41" t="str">
        <f t="shared" si="1"/>
        <v>0x19</v>
      </c>
      <c r="E33" s="45" t="s">
        <v>77</v>
      </c>
      <c r="F33" s="43">
        <v>1</v>
      </c>
      <c r="G33" s="42"/>
      <c r="H33" s="47" t="s">
        <v>29</v>
      </c>
      <c r="I33" s="43" t="s">
        <v>37</v>
      </c>
      <c r="J33" s="37">
        <v>0</v>
      </c>
      <c r="K33" s="37">
        <v>254</v>
      </c>
      <c r="L33" s="55" t="s">
        <v>41</v>
      </c>
      <c r="M33" s="57" t="s">
        <v>78</v>
      </c>
    </row>
    <row r="34" s="1" customFormat="1" ht="12" spans="1:13">
      <c r="A34" s="40" t="str">
        <f t="shared" ref="A34:A62" si="2">DEC2HEX(C34)</f>
        <v>1A</v>
      </c>
      <c r="B34" s="40"/>
      <c r="C34" s="37">
        <v>26</v>
      </c>
      <c r="D34" s="41" t="str">
        <f t="shared" ref="D34:D62" si="3">CONCATENATE($A$10,A34)</f>
        <v>0x1A</v>
      </c>
      <c r="E34" s="42" t="s">
        <v>79</v>
      </c>
      <c r="F34" s="43">
        <v>1</v>
      </c>
      <c r="G34" s="42">
        <v>1</v>
      </c>
      <c r="H34" s="47" t="s">
        <v>29</v>
      </c>
      <c r="I34" s="43" t="s">
        <v>37</v>
      </c>
      <c r="J34" s="37">
        <v>0</v>
      </c>
      <c r="K34" s="37">
        <v>32</v>
      </c>
      <c r="L34" s="55" t="s">
        <v>49</v>
      </c>
      <c r="M34" s="56" t="s">
        <v>80</v>
      </c>
    </row>
    <row r="35" s="1" customFormat="1" ht="12" spans="1:13">
      <c r="A35" s="40" t="str">
        <f t="shared" si="2"/>
        <v>1B</v>
      </c>
      <c r="B35" s="40"/>
      <c r="C35" s="37">
        <v>27</v>
      </c>
      <c r="D35" s="41" t="str">
        <f t="shared" si="3"/>
        <v>0x1B</v>
      </c>
      <c r="E35" s="42" t="s">
        <v>81</v>
      </c>
      <c r="F35" s="43">
        <v>1</v>
      </c>
      <c r="G35" s="42">
        <v>1</v>
      </c>
      <c r="H35" s="47" t="s">
        <v>29</v>
      </c>
      <c r="I35" s="43" t="s">
        <v>37</v>
      </c>
      <c r="J35" s="37">
        <v>0</v>
      </c>
      <c r="K35" s="37">
        <v>32</v>
      </c>
      <c r="L35" s="55" t="s">
        <v>49</v>
      </c>
      <c r="M35" s="56" t="s">
        <v>80</v>
      </c>
    </row>
    <row r="36" s="1" customFormat="1" ht="12" spans="1:13">
      <c r="A36" s="40" t="str">
        <f t="shared" si="2"/>
        <v>1C</v>
      </c>
      <c r="B36" s="40"/>
      <c r="C36" s="37">
        <v>28</v>
      </c>
      <c r="D36" s="41" t="str">
        <f t="shared" si="3"/>
        <v>0x1C</v>
      </c>
      <c r="E36" s="42" t="s">
        <v>82</v>
      </c>
      <c r="F36" s="43">
        <v>2</v>
      </c>
      <c r="G36" s="42"/>
      <c r="H36" s="47" t="s">
        <v>29</v>
      </c>
      <c r="I36" s="43" t="s">
        <v>37</v>
      </c>
      <c r="J36" s="37">
        <v>0</v>
      </c>
      <c r="K36" s="37">
        <v>511</v>
      </c>
      <c r="L36" s="55" t="s">
        <v>83</v>
      </c>
      <c r="M36" s="56" t="s">
        <v>84</v>
      </c>
    </row>
    <row r="37" s="22" customFormat="1" ht="24" spans="1:13">
      <c r="A37" s="48" t="str">
        <f t="shared" si="2"/>
        <v>1E</v>
      </c>
      <c r="B37" s="48"/>
      <c r="C37" s="43">
        <v>30</v>
      </c>
      <c r="D37" s="41" t="str">
        <f t="shared" si="3"/>
        <v>0x1E</v>
      </c>
      <c r="E37" s="42" t="s">
        <v>85</v>
      </c>
      <c r="F37" s="43">
        <v>1</v>
      </c>
      <c r="G37" s="42">
        <v>1</v>
      </c>
      <c r="H37" s="47" t="s">
        <v>29</v>
      </c>
      <c r="I37" s="43" t="s">
        <v>37</v>
      </c>
      <c r="J37" s="43">
        <v>1</v>
      </c>
      <c r="K37" s="43">
        <v>3</v>
      </c>
      <c r="L37" s="55" t="s">
        <v>41</v>
      </c>
      <c r="M37" s="56" t="s">
        <v>86</v>
      </c>
    </row>
    <row r="38" s="1" customFormat="1" ht="12" spans="1:13">
      <c r="A38" s="40" t="str">
        <f t="shared" si="2"/>
        <v>1F</v>
      </c>
      <c r="B38" s="40"/>
      <c r="C38" s="37">
        <v>31</v>
      </c>
      <c r="D38" s="41" t="str">
        <f t="shared" si="3"/>
        <v>0x1F</v>
      </c>
      <c r="E38" s="42" t="s">
        <v>87</v>
      </c>
      <c r="F38" s="43">
        <v>2</v>
      </c>
      <c r="G38" s="42">
        <v>0</v>
      </c>
      <c r="H38" s="47" t="s">
        <v>29</v>
      </c>
      <c r="I38" s="43" t="s">
        <v>37</v>
      </c>
      <c r="J38" s="37">
        <v>-2047</v>
      </c>
      <c r="K38" s="37">
        <v>2047</v>
      </c>
      <c r="L38" s="55" t="s">
        <v>49</v>
      </c>
      <c r="M38" s="56" t="s">
        <v>88</v>
      </c>
    </row>
    <row r="39" s="1" customFormat="1" ht="60" spans="1:13">
      <c r="A39" s="40" t="str">
        <f t="shared" si="2"/>
        <v>21</v>
      </c>
      <c r="B39" s="40"/>
      <c r="C39" s="37">
        <v>33</v>
      </c>
      <c r="D39" s="41" t="str">
        <f t="shared" si="3"/>
        <v>0x21</v>
      </c>
      <c r="E39" s="42" t="s">
        <v>89</v>
      </c>
      <c r="F39" s="43">
        <v>1</v>
      </c>
      <c r="G39" s="42">
        <v>0</v>
      </c>
      <c r="H39" s="47" t="s">
        <v>29</v>
      </c>
      <c r="I39" s="43" t="s">
        <v>37</v>
      </c>
      <c r="J39" s="37">
        <v>0</v>
      </c>
      <c r="K39" s="37">
        <v>3</v>
      </c>
      <c r="L39" s="55" t="s">
        <v>41</v>
      </c>
      <c r="M39" s="56" t="s">
        <v>90</v>
      </c>
    </row>
    <row r="40" s="1" customFormat="1" ht="12" spans="1:13">
      <c r="A40" s="40" t="str">
        <f t="shared" si="2"/>
        <v>22</v>
      </c>
      <c r="B40" s="40"/>
      <c r="C40" s="37">
        <v>34</v>
      </c>
      <c r="D40" s="41" t="str">
        <f t="shared" si="3"/>
        <v>0x22</v>
      </c>
      <c r="E40" s="42" t="s">
        <v>91</v>
      </c>
      <c r="F40" s="43">
        <v>1</v>
      </c>
      <c r="G40" s="42">
        <v>20</v>
      </c>
      <c r="H40" s="47" t="s">
        <v>29</v>
      </c>
      <c r="I40" s="43" t="s">
        <v>37</v>
      </c>
      <c r="J40" s="37">
        <v>0</v>
      </c>
      <c r="K40" s="37">
        <v>100</v>
      </c>
      <c r="L40" s="59">
        <v>0.01</v>
      </c>
      <c r="M40" s="56" t="s">
        <v>92</v>
      </c>
    </row>
    <row r="41" s="1" customFormat="1" ht="12" spans="1:13">
      <c r="A41" s="40" t="str">
        <f t="shared" si="2"/>
        <v>23</v>
      </c>
      <c r="B41" s="40"/>
      <c r="C41" s="37">
        <v>35</v>
      </c>
      <c r="D41" s="41" t="str">
        <f t="shared" si="3"/>
        <v>0x23</v>
      </c>
      <c r="E41" s="42" t="s">
        <v>93</v>
      </c>
      <c r="F41" s="43">
        <v>1</v>
      </c>
      <c r="G41" s="42">
        <v>200</v>
      </c>
      <c r="H41" s="47" t="s">
        <v>29</v>
      </c>
      <c r="I41" s="43" t="s">
        <v>37</v>
      </c>
      <c r="J41" s="37">
        <v>0</v>
      </c>
      <c r="K41" s="37">
        <v>254</v>
      </c>
      <c r="L41" s="55" t="s">
        <v>94</v>
      </c>
      <c r="M41" s="56" t="s">
        <v>95</v>
      </c>
    </row>
    <row r="42" s="1" customFormat="1" ht="12" spans="1:13">
      <c r="A42" s="40" t="str">
        <f t="shared" si="2"/>
        <v>24</v>
      </c>
      <c r="B42" s="40"/>
      <c r="C42" s="37">
        <v>36</v>
      </c>
      <c r="D42" s="41" t="str">
        <f t="shared" si="3"/>
        <v>0x24</v>
      </c>
      <c r="E42" s="42" t="s">
        <v>96</v>
      </c>
      <c r="F42" s="43">
        <v>1</v>
      </c>
      <c r="G42" s="42">
        <v>80</v>
      </c>
      <c r="H42" s="47" t="s">
        <v>29</v>
      </c>
      <c r="I42" s="43" t="s">
        <v>37</v>
      </c>
      <c r="J42" s="37">
        <v>0</v>
      </c>
      <c r="K42" s="37">
        <v>100</v>
      </c>
      <c r="L42" s="59">
        <v>0.01</v>
      </c>
      <c r="M42" s="56" t="s">
        <v>97</v>
      </c>
    </row>
    <row r="43" s="1" customFormat="1" ht="12" spans="1:13">
      <c r="A43" s="40" t="str">
        <f t="shared" si="2"/>
        <v>25</v>
      </c>
      <c r="B43" s="40"/>
      <c r="C43" s="37">
        <v>37</v>
      </c>
      <c r="D43" s="41" t="str">
        <f t="shared" si="3"/>
        <v>0x25</v>
      </c>
      <c r="E43" s="42" t="s">
        <v>98</v>
      </c>
      <c r="F43" s="43">
        <v>1</v>
      </c>
      <c r="G43" s="42"/>
      <c r="H43" s="47" t="s">
        <v>29</v>
      </c>
      <c r="I43" s="43" t="s">
        <v>37</v>
      </c>
      <c r="J43" s="37">
        <v>0</v>
      </c>
      <c r="K43" s="37">
        <v>254</v>
      </c>
      <c r="L43" s="55" t="s">
        <v>41</v>
      </c>
      <c r="M43" s="61" t="s">
        <v>99</v>
      </c>
    </row>
    <row r="44" s="1" customFormat="1" ht="12" spans="1:13">
      <c r="A44" s="40" t="str">
        <f t="shared" si="2"/>
        <v>26</v>
      </c>
      <c r="B44" s="40"/>
      <c r="C44" s="37">
        <v>38</v>
      </c>
      <c r="D44" s="41" t="str">
        <f t="shared" si="3"/>
        <v>0x26</v>
      </c>
      <c r="E44" s="42" t="s">
        <v>100</v>
      </c>
      <c r="F44" s="43">
        <v>1</v>
      </c>
      <c r="G44" s="42">
        <v>200</v>
      </c>
      <c r="H44" s="47" t="s">
        <v>29</v>
      </c>
      <c r="I44" s="43" t="s">
        <v>37</v>
      </c>
      <c r="J44" s="37">
        <v>0</v>
      </c>
      <c r="K44" s="37">
        <v>254</v>
      </c>
      <c r="L44" s="37" t="s">
        <v>94</v>
      </c>
      <c r="M44" s="56" t="s">
        <v>101</v>
      </c>
    </row>
    <row r="45" s="1" customFormat="1" ht="24" spans="1:13">
      <c r="A45" s="40" t="str">
        <f t="shared" si="2"/>
        <v>27</v>
      </c>
      <c r="B45" s="40"/>
      <c r="C45" s="37">
        <v>39</v>
      </c>
      <c r="D45" s="41" t="str">
        <f t="shared" si="3"/>
        <v>0x27</v>
      </c>
      <c r="E45" s="42" t="s">
        <v>102</v>
      </c>
      <c r="F45" s="43">
        <v>1</v>
      </c>
      <c r="G45" s="42"/>
      <c r="H45" s="47" t="s">
        <v>29</v>
      </c>
      <c r="I45" s="43" t="s">
        <v>37</v>
      </c>
      <c r="J45" s="37">
        <v>0</v>
      </c>
      <c r="K45" s="37">
        <v>254</v>
      </c>
      <c r="L45" s="65" t="s">
        <v>103</v>
      </c>
      <c r="M45" s="61" t="s">
        <v>104</v>
      </c>
    </row>
    <row r="46" s="1" customFormat="1" ht="12" spans="1:13">
      <c r="A46" s="40" t="str">
        <f t="shared" si="2"/>
        <v>28</v>
      </c>
      <c r="B46" s="40"/>
      <c r="C46" s="37">
        <v>40</v>
      </c>
      <c r="D46" s="41" t="s">
        <v>105</v>
      </c>
      <c r="E46" s="42" t="s">
        <v>106</v>
      </c>
      <c r="F46" s="43">
        <v>1</v>
      </c>
      <c r="G46" s="42">
        <v>0</v>
      </c>
      <c r="H46" s="43" t="s">
        <v>107</v>
      </c>
      <c r="I46" s="43" t="s">
        <v>37</v>
      </c>
      <c r="J46" s="37">
        <v>0</v>
      </c>
      <c r="K46" s="37">
        <v>128</v>
      </c>
      <c r="L46" s="55" t="s">
        <v>41</v>
      </c>
      <c r="M46" s="56" t="s">
        <v>108</v>
      </c>
    </row>
    <row r="47" s="1" customFormat="1" ht="12" spans="1:13">
      <c r="A47" s="40" t="str">
        <f t="shared" si="2"/>
        <v>29</v>
      </c>
      <c r="B47" s="40"/>
      <c r="C47" s="37">
        <v>41</v>
      </c>
      <c r="D47" s="41" t="str">
        <f t="shared" si="3"/>
        <v>0x29</v>
      </c>
      <c r="E47" s="42" t="s">
        <v>109</v>
      </c>
      <c r="F47" s="43">
        <v>1</v>
      </c>
      <c r="G47" s="42">
        <v>0</v>
      </c>
      <c r="H47" s="43" t="s">
        <v>107</v>
      </c>
      <c r="I47" s="43" t="s">
        <v>37</v>
      </c>
      <c r="J47" s="37">
        <v>0</v>
      </c>
      <c r="K47" s="37">
        <v>254</v>
      </c>
      <c r="L47" s="55" t="s">
        <v>110</v>
      </c>
      <c r="M47" s="61" t="s">
        <v>111</v>
      </c>
    </row>
    <row r="48" s="1" customFormat="1" ht="12" spans="1:13">
      <c r="A48" s="40" t="str">
        <f t="shared" si="2"/>
        <v>2A</v>
      </c>
      <c r="B48" s="40"/>
      <c r="C48" s="37">
        <v>42</v>
      </c>
      <c r="D48" s="41" t="str">
        <f t="shared" si="3"/>
        <v>0x2A</v>
      </c>
      <c r="E48" s="42" t="s">
        <v>112</v>
      </c>
      <c r="F48" s="43">
        <v>2</v>
      </c>
      <c r="G48" s="42">
        <v>0</v>
      </c>
      <c r="H48" s="43" t="s">
        <v>107</v>
      </c>
      <c r="I48" s="43" t="s">
        <v>37</v>
      </c>
      <c r="J48" s="37">
        <v>-32766</v>
      </c>
      <c r="K48" s="37">
        <v>32766</v>
      </c>
      <c r="L48" s="55" t="s">
        <v>49</v>
      </c>
      <c r="M48" s="63" t="s">
        <v>113</v>
      </c>
    </row>
    <row r="49" s="1" customFormat="1" ht="12" spans="1:13">
      <c r="A49" s="40" t="str">
        <f t="shared" si="2"/>
        <v>2C</v>
      </c>
      <c r="B49" s="40"/>
      <c r="C49" s="37">
        <v>44</v>
      </c>
      <c r="D49" s="41" t="str">
        <f t="shared" si="3"/>
        <v>0x2C</v>
      </c>
      <c r="E49" s="42" t="s">
        <v>114</v>
      </c>
      <c r="F49" s="43">
        <v>2</v>
      </c>
      <c r="G49" s="42">
        <v>0</v>
      </c>
      <c r="H49" s="43" t="s">
        <v>107</v>
      </c>
      <c r="I49" s="43" t="s">
        <v>37</v>
      </c>
      <c r="J49" s="37">
        <v>0</v>
      </c>
      <c r="K49" s="37">
        <v>1000</v>
      </c>
      <c r="L49" s="58">
        <v>0.001</v>
      </c>
      <c r="M49" s="63" t="s">
        <v>115</v>
      </c>
    </row>
    <row r="50" s="1" customFormat="1" ht="12" spans="1:13">
      <c r="A50" s="40" t="str">
        <f t="shared" si="2"/>
        <v>2E</v>
      </c>
      <c r="B50" s="40"/>
      <c r="C50" s="37">
        <v>46</v>
      </c>
      <c r="D50" s="41" t="str">
        <f t="shared" si="3"/>
        <v>0x2E</v>
      </c>
      <c r="E50" s="42" t="s">
        <v>116</v>
      </c>
      <c r="F50" s="43">
        <v>2</v>
      </c>
      <c r="G50" s="42">
        <v>0</v>
      </c>
      <c r="H50" s="43" t="s">
        <v>107</v>
      </c>
      <c r="I50" s="43" t="s">
        <v>37</v>
      </c>
      <c r="J50" s="37">
        <v>-32766</v>
      </c>
      <c r="K50" s="37">
        <v>32766</v>
      </c>
      <c r="L50" s="2" t="s">
        <v>117</v>
      </c>
      <c r="M50" s="56" t="s">
        <v>118</v>
      </c>
    </row>
    <row r="51" s="1" customFormat="1" ht="24" spans="1:13">
      <c r="A51" s="40" t="str">
        <f t="shared" si="2"/>
        <v>30</v>
      </c>
      <c r="B51" s="40"/>
      <c r="C51" s="37">
        <v>48</v>
      </c>
      <c r="D51" s="41" t="str">
        <f t="shared" si="3"/>
        <v>0x30</v>
      </c>
      <c r="E51" s="42" t="s">
        <v>119</v>
      </c>
      <c r="F51" s="43">
        <v>2</v>
      </c>
      <c r="G51" s="42">
        <v>1000</v>
      </c>
      <c r="H51" s="43" t="s">
        <v>107</v>
      </c>
      <c r="I51" s="43" t="s">
        <v>37</v>
      </c>
      <c r="J51" s="37">
        <v>0</v>
      </c>
      <c r="K51" s="37">
        <v>1000</v>
      </c>
      <c r="L51" s="59">
        <v>0.01</v>
      </c>
      <c r="M51" s="56" t="s">
        <v>120</v>
      </c>
    </row>
    <row r="52" s="23" customFormat="1" spans="1:13">
      <c r="A52" s="49" t="s">
        <v>121</v>
      </c>
      <c r="B52" s="50"/>
      <c r="C52" s="43">
        <v>49</v>
      </c>
      <c r="D52" s="41" t="s">
        <v>122</v>
      </c>
      <c r="E52" s="51" t="s">
        <v>123</v>
      </c>
      <c r="F52" s="43">
        <v>1</v>
      </c>
      <c r="G52" s="51"/>
      <c r="H52" s="43" t="s">
        <v>107</v>
      </c>
      <c r="I52" s="55" t="s">
        <v>41</v>
      </c>
      <c r="J52" s="43"/>
      <c r="K52" s="43"/>
      <c r="L52" s="55"/>
      <c r="M52" s="56"/>
    </row>
    <row r="53" s="23" customFormat="1" spans="1:13">
      <c r="A53" s="49" t="s">
        <v>124</v>
      </c>
      <c r="B53" s="50"/>
      <c r="C53" s="43">
        <v>50</v>
      </c>
      <c r="D53" s="41" t="s">
        <v>125</v>
      </c>
      <c r="E53" s="51" t="s">
        <v>123</v>
      </c>
      <c r="F53" s="43">
        <v>1</v>
      </c>
      <c r="G53" s="51"/>
      <c r="H53" s="43" t="s">
        <v>107</v>
      </c>
      <c r="I53" s="55" t="s">
        <v>41</v>
      </c>
      <c r="J53" s="43"/>
      <c r="K53" s="43"/>
      <c r="L53" s="55"/>
      <c r="M53" s="56"/>
    </row>
    <row r="54" s="23" customFormat="1" spans="1:13">
      <c r="A54" s="49" t="s">
        <v>126</v>
      </c>
      <c r="B54" s="50"/>
      <c r="C54" s="43">
        <v>51</v>
      </c>
      <c r="D54" s="41" t="s">
        <v>127</v>
      </c>
      <c r="E54" s="51" t="s">
        <v>123</v>
      </c>
      <c r="F54" s="43">
        <v>1</v>
      </c>
      <c r="G54" s="51"/>
      <c r="H54" s="43" t="s">
        <v>107</v>
      </c>
      <c r="I54" s="55" t="s">
        <v>41</v>
      </c>
      <c r="J54" s="43"/>
      <c r="K54" s="43"/>
      <c r="L54" s="55"/>
      <c r="M54" s="56"/>
    </row>
    <row r="55" s="23" customFormat="1" spans="1:13">
      <c r="A55" s="49" t="s">
        <v>128</v>
      </c>
      <c r="B55" s="50"/>
      <c r="C55" s="43">
        <v>52</v>
      </c>
      <c r="D55" s="41" t="s">
        <v>129</v>
      </c>
      <c r="E55" s="51" t="s">
        <v>123</v>
      </c>
      <c r="F55" s="43">
        <v>1</v>
      </c>
      <c r="G55" s="51"/>
      <c r="H55" s="43" t="s">
        <v>107</v>
      </c>
      <c r="I55" s="55" t="s">
        <v>41</v>
      </c>
      <c r="J55" s="43"/>
      <c r="K55" s="43"/>
      <c r="L55" s="55"/>
      <c r="M55" s="56"/>
    </row>
    <row r="56" s="23" customFormat="1" spans="1:13">
      <c r="A56" s="49" t="s">
        <v>130</v>
      </c>
      <c r="B56" s="50"/>
      <c r="C56" s="43">
        <v>53</v>
      </c>
      <c r="D56" s="41" t="s">
        <v>131</v>
      </c>
      <c r="E56" s="51" t="s">
        <v>123</v>
      </c>
      <c r="F56" s="43">
        <v>1</v>
      </c>
      <c r="G56" s="51"/>
      <c r="H56" s="43" t="s">
        <v>107</v>
      </c>
      <c r="I56" s="55" t="s">
        <v>41</v>
      </c>
      <c r="J56" s="43"/>
      <c r="K56" s="43"/>
      <c r="L56" s="55"/>
      <c r="M56" s="56"/>
    </row>
    <row r="57" s="23" customFormat="1" spans="1:13">
      <c r="A57" s="49" t="s">
        <v>132</v>
      </c>
      <c r="B57" s="50"/>
      <c r="C57" s="43">
        <v>54</v>
      </c>
      <c r="D57" s="41" t="s">
        <v>133</v>
      </c>
      <c r="E57" s="51" t="s">
        <v>123</v>
      </c>
      <c r="F57" s="43">
        <v>1</v>
      </c>
      <c r="G57" s="51"/>
      <c r="H57" s="43" t="s">
        <v>107</v>
      </c>
      <c r="I57" s="55" t="s">
        <v>41</v>
      </c>
      <c r="J57" s="43"/>
      <c r="K57" s="43"/>
      <c r="L57" s="55"/>
      <c r="M57" s="56"/>
    </row>
    <row r="58" s="1" customFormat="1" ht="24" spans="1:13">
      <c r="A58" s="40" t="str">
        <f t="shared" ref="A58:A68" si="4">DEC2HEX(C58)</f>
        <v>37</v>
      </c>
      <c r="B58" s="40"/>
      <c r="C58" s="37">
        <v>55</v>
      </c>
      <c r="D58" s="41" t="str">
        <f t="shared" ref="D58:D68" si="5">CONCATENATE($A$10,A58)</f>
        <v>0x37</v>
      </c>
      <c r="E58" s="42" t="s">
        <v>134</v>
      </c>
      <c r="F58" s="43">
        <v>1</v>
      </c>
      <c r="G58" s="42">
        <v>0</v>
      </c>
      <c r="H58" s="43" t="s">
        <v>107</v>
      </c>
      <c r="I58" s="43" t="s">
        <v>37</v>
      </c>
      <c r="J58" s="37">
        <v>0</v>
      </c>
      <c r="K58" s="37">
        <v>1</v>
      </c>
      <c r="L58" s="55" t="s">
        <v>41</v>
      </c>
      <c r="M58" s="56" t="s">
        <v>135</v>
      </c>
    </row>
    <row r="59" s="1" customFormat="1" ht="24" spans="1:13">
      <c r="A59" s="40" t="str">
        <f t="shared" si="4"/>
        <v>38</v>
      </c>
      <c r="B59" s="40"/>
      <c r="C59" s="37">
        <v>56</v>
      </c>
      <c r="D59" s="41" t="str">
        <f t="shared" si="5"/>
        <v>0x38</v>
      </c>
      <c r="E59" s="42" t="s">
        <v>136</v>
      </c>
      <c r="F59" s="43">
        <v>2</v>
      </c>
      <c r="G59" s="42">
        <v>0</v>
      </c>
      <c r="H59" s="43" t="s">
        <v>107</v>
      </c>
      <c r="I59" s="43" t="s">
        <v>30</v>
      </c>
      <c r="J59" s="64" t="s">
        <v>31</v>
      </c>
      <c r="K59" s="64" t="s">
        <v>31</v>
      </c>
      <c r="L59" s="55" t="s">
        <v>49</v>
      </c>
      <c r="M59" s="56" t="s">
        <v>137</v>
      </c>
    </row>
    <row r="60" s="1" customFormat="1" ht="12" spans="1:13">
      <c r="A60" s="40" t="str">
        <f t="shared" si="4"/>
        <v>3A</v>
      </c>
      <c r="B60" s="40"/>
      <c r="C60" s="37">
        <v>58</v>
      </c>
      <c r="D60" s="41" t="str">
        <f t="shared" si="5"/>
        <v>0x3A</v>
      </c>
      <c r="E60" s="42" t="s">
        <v>138</v>
      </c>
      <c r="F60" s="43">
        <v>2</v>
      </c>
      <c r="G60" s="42">
        <v>0</v>
      </c>
      <c r="H60" s="43" t="s">
        <v>107</v>
      </c>
      <c r="I60" s="43" t="s">
        <v>30</v>
      </c>
      <c r="J60" s="64" t="s">
        <v>31</v>
      </c>
      <c r="K60" s="64" t="s">
        <v>31</v>
      </c>
      <c r="L60" s="2" t="s">
        <v>117</v>
      </c>
      <c r="M60" s="56" t="s">
        <v>139</v>
      </c>
    </row>
    <row r="61" s="1" customFormat="1" ht="12" spans="1:13">
      <c r="A61" s="40" t="str">
        <f t="shared" si="4"/>
        <v>3C</v>
      </c>
      <c r="B61" s="40"/>
      <c r="C61" s="37">
        <v>60</v>
      </c>
      <c r="D61" s="41" t="str">
        <f t="shared" si="5"/>
        <v>0x3C</v>
      </c>
      <c r="E61" s="42" t="s">
        <v>140</v>
      </c>
      <c r="F61" s="43">
        <v>2</v>
      </c>
      <c r="G61" s="42">
        <v>0</v>
      </c>
      <c r="H61" s="43" t="s">
        <v>107</v>
      </c>
      <c r="I61" s="43" t="s">
        <v>30</v>
      </c>
      <c r="J61" s="64" t="s">
        <v>31</v>
      </c>
      <c r="K61" s="64" t="s">
        <v>31</v>
      </c>
      <c r="L61" s="59">
        <v>0.001</v>
      </c>
      <c r="M61" s="56" t="s">
        <v>141</v>
      </c>
    </row>
    <row r="62" s="1" customFormat="1" ht="12" spans="1:13">
      <c r="A62" s="40" t="str">
        <f t="shared" si="4"/>
        <v>3E</v>
      </c>
      <c r="B62" s="40"/>
      <c r="C62" s="37">
        <v>62</v>
      </c>
      <c r="D62" s="41" t="str">
        <f t="shared" si="5"/>
        <v>0x3E</v>
      </c>
      <c r="E62" s="42" t="s">
        <v>142</v>
      </c>
      <c r="F62" s="43">
        <v>1</v>
      </c>
      <c r="G62" s="42">
        <v>0</v>
      </c>
      <c r="H62" s="43" t="s">
        <v>107</v>
      </c>
      <c r="I62" s="43" t="s">
        <v>30</v>
      </c>
      <c r="J62" s="64" t="s">
        <v>31</v>
      </c>
      <c r="K62" s="64" t="s">
        <v>31</v>
      </c>
      <c r="L62" s="55" t="s">
        <v>57</v>
      </c>
      <c r="M62" s="56" t="s">
        <v>143</v>
      </c>
    </row>
    <row r="63" s="1" customFormat="1" ht="12" spans="1:13">
      <c r="A63" s="40" t="str">
        <f t="shared" si="4"/>
        <v>3F</v>
      </c>
      <c r="B63" s="40"/>
      <c r="C63" s="37">
        <v>63</v>
      </c>
      <c r="D63" s="41" t="str">
        <f t="shared" si="5"/>
        <v>0x3F</v>
      </c>
      <c r="E63" s="42" t="s">
        <v>144</v>
      </c>
      <c r="F63" s="43">
        <v>1</v>
      </c>
      <c r="G63" s="42">
        <v>0</v>
      </c>
      <c r="H63" s="43" t="s">
        <v>107</v>
      </c>
      <c r="I63" s="43" t="s">
        <v>30</v>
      </c>
      <c r="J63" s="64" t="s">
        <v>31</v>
      </c>
      <c r="K63" s="64" t="s">
        <v>31</v>
      </c>
      <c r="L63" s="55" t="s">
        <v>54</v>
      </c>
      <c r="M63" s="56" t="s">
        <v>145</v>
      </c>
    </row>
    <row r="64" s="1" customFormat="1" ht="12" spans="1:13">
      <c r="A64" s="40" t="str">
        <f t="shared" si="4"/>
        <v>40</v>
      </c>
      <c r="B64" s="40"/>
      <c r="C64" s="37">
        <v>64</v>
      </c>
      <c r="D64" s="41" t="str">
        <f t="shared" si="5"/>
        <v>0x40</v>
      </c>
      <c r="E64" s="42" t="s">
        <v>146</v>
      </c>
      <c r="F64" s="43">
        <v>1</v>
      </c>
      <c r="G64" s="42">
        <v>0</v>
      </c>
      <c r="H64" s="43" t="s">
        <v>107</v>
      </c>
      <c r="I64" s="43" t="s">
        <v>30</v>
      </c>
      <c r="J64" s="64" t="s">
        <v>31</v>
      </c>
      <c r="K64" s="64" t="s">
        <v>31</v>
      </c>
      <c r="L64" s="55" t="s">
        <v>41</v>
      </c>
      <c r="M64" s="56" t="s">
        <v>147</v>
      </c>
    </row>
    <row r="65" s="1" customFormat="1" ht="12" spans="1:13">
      <c r="A65" s="40" t="str">
        <f t="shared" si="4"/>
        <v>41</v>
      </c>
      <c r="B65" s="40"/>
      <c r="C65" s="37">
        <v>65</v>
      </c>
      <c r="D65" s="41" t="str">
        <f t="shared" si="5"/>
        <v>0x41</v>
      </c>
      <c r="E65" s="42" t="s">
        <v>148</v>
      </c>
      <c r="F65" s="43">
        <v>1</v>
      </c>
      <c r="G65" s="42">
        <v>0</v>
      </c>
      <c r="H65" s="43" t="s">
        <v>107</v>
      </c>
      <c r="I65" s="43" t="s">
        <v>30</v>
      </c>
      <c r="J65" s="64" t="s">
        <v>31</v>
      </c>
      <c r="K65" s="64" t="s">
        <v>31</v>
      </c>
      <c r="L65" s="55" t="s">
        <v>41</v>
      </c>
      <c r="M65" s="57" t="s">
        <v>149</v>
      </c>
    </row>
    <row r="66" s="1" customFormat="1" ht="12" spans="1:13">
      <c r="A66" s="40" t="str">
        <f t="shared" si="4"/>
        <v>42</v>
      </c>
      <c r="B66" s="40"/>
      <c r="C66" s="37">
        <v>66</v>
      </c>
      <c r="D66" s="41" t="str">
        <f t="shared" si="5"/>
        <v>0x42</v>
      </c>
      <c r="E66" s="42" t="s">
        <v>150</v>
      </c>
      <c r="F66" s="43">
        <v>1</v>
      </c>
      <c r="G66" s="42">
        <v>0</v>
      </c>
      <c r="H66" s="43" t="s">
        <v>107</v>
      </c>
      <c r="I66" s="43" t="s">
        <v>30</v>
      </c>
      <c r="J66" s="64" t="s">
        <v>31</v>
      </c>
      <c r="K66" s="64" t="s">
        <v>31</v>
      </c>
      <c r="L66" s="55" t="s">
        <v>41</v>
      </c>
      <c r="M66" s="56" t="s">
        <v>151</v>
      </c>
    </row>
    <row r="67" s="1" customFormat="1" ht="12" spans="1:13">
      <c r="A67" s="40" t="str">
        <f t="shared" si="4"/>
        <v>43</v>
      </c>
      <c r="B67" s="40"/>
      <c r="C67" s="37">
        <v>67</v>
      </c>
      <c r="D67" s="41" t="str">
        <f t="shared" si="5"/>
        <v>0x43</v>
      </c>
      <c r="E67" s="45" t="s">
        <v>123</v>
      </c>
      <c r="F67" s="43">
        <v>2</v>
      </c>
      <c r="G67" s="42">
        <v>0</v>
      </c>
      <c r="H67" s="43" t="s">
        <v>107</v>
      </c>
      <c r="I67" s="43" t="s">
        <v>30</v>
      </c>
      <c r="J67" s="64" t="s">
        <v>31</v>
      </c>
      <c r="K67" s="64" t="s">
        <v>31</v>
      </c>
      <c r="L67" s="55"/>
      <c r="M67" s="56"/>
    </row>
    <row r="68" s="1" customFormat="1" ht="12" spans="1:13">
      <c r="A68" s="40" t="str">
        <f t="shared" si="4"/>
        <v>45</v>
      </c>
      <c r="B68" s="40"/>
      <c r="C68" s="37">
        <v>69</v>
      </c>
      <c r="D68" s="41" t="str">
        <f t="shared" si="5"/>
        <v>0x45</v>
      </c>
      <c r="E68" s="42" t="s">
        <v>152</v>
      </c>
      <c r="F68" s="43">
        <v>2</v>
      </c>
      <c r="G68" s="42">
        <v>0</v>
      </c>
      <c r="H68" s="43" t="s">
        <v>107</v>
      </c>
      <c r="I68" s="43" t="s">
        <v>30</v>
      </c>
      <c r="J68" s="64" t="s">
        <v>31</v>
      </c>
      <c r="K68" s="64" t="s">
        <v>31</v>
      </c>
      <c r="L68" s="55" t="s">
        <v>83</v>
      </c>
      <c r="M68" s="56" t="s">
        <v>153</v>
      </c>
    </row>
  </sheetData>
  <sheetProtection password="CD43" sheet="1" formatCells="0" formatColumns="0" autoFilter="0" objects="1"/>
  <mergeCells count="14">
    <mergeCell ref="D1:K1"/>
    <mergeCell ref="C2:M2"/>
    <mergeCell ref="D3:E3"/>
    <mergeCell ref="H3:J3"/>
    <mergeCell ref="D4:E4"/>
    <mergeCell ref="H4:J4"/>
    <mergeCell ref="D5:E5"/>
    <mergeCell ref="D6:E6"/>
    <mergeCell ref="H6:J6"/>
    <mergeCell ref="D7:E7"/>
    <mergeCell ref="H7:J7"/>
    <mergeCell ref="D8:E8"/>
    <mergeCell ref="H8:J8"/>
    <mergeCell ref="C9:D9"/>
  </mergeCells>
  <pageMargins left="0.275590551181102" right="0.236220472440945" top="0.236220472440945" bottom="0.15748031496063" header="0.15748031496063" footer="0.15748031496063"/>
  <pageSetup paperSize="9" scale="93" fitToHeight="0"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28"/>
  <sheetViews>
    <sheetView workbookViewId="0">
      <selection activeCell="G6" sqref="G6"/>
    </sheetView>
  </sheetViews>
  <sheetFormatPr defaultColWidth="9" defaultRowHeight="12"/>
  <cols>
    <col min="1" max="1" width="9" style="1"/>
    <col min="2" max="3" width="16.3333333333333" style="1" customWidth="1"/>
    <col min="4" max="4" width="20.2222222222222" style="1" customWidth="1"/>
    <col min="5" max="9" width="16.3333333333333" style="1" customWidth="1"/>
    <col min="10" max="16384" width="9" style="1"/>
  </cols>
  <sheetData>
    <row r="1" ht="14.25" customHeight="1"/>
    <row r="2" ht="14.25" customHeight="1" spans="1:9">
      <c r="A2" s="3" t="s">
        <v>63</v>
      </c>
      <c r="B2" s="3"/>
      <c r="C2" s="3"/>
      <c r="D2" s="3"/>
      <c r="E2" s="3"/>
      <c r="F2" s="3"/>
      <c r="G2" s="3"/>
      <c r="H2" s="3"/>
      <c r="I2" s="3"/>
    </row>
    <row r="3" ht="14.25" customHeight="1" spans="1:9">
      <c r="A3" s="4" t="s">
        <v>154</v>
      </c>
      <c r="B3" s="4" t="s">
        <v>155</v>
      </c>
      <c r="C3" s="4" t="s">
        <v>156</v>
      </c>
      <c r="D3" s="4" t="s">
        <v>157</v>
      </c>
      <c r="E3" s="4" t="s">
        <v>158</v>
      </c>
      <c r="F3" s="4" t="s">
        <v>159</v>
      </c>
      <c r="G3" s="4" t="s">
        <v>160</v>
      </c>
      <c r="H3" s="4" t="s">
        <v>161</v>
      </c>
      <c r="I3" s="4" t="s">
        <v>162</v>
      </c>
    </row>
    <row r="4" ht="14.25" customHeight="1" spans="1:9">
      <c r="A4" s="4" t="s">
        <v>163</v>
      </c>
      <c r="B4" s="4">
        <v>128</v>
      </c>
      <c r="C4" s="4">
        <v>64</v>
      </c>
      <c r="D4" s="4">
        <v>32</v>
      </c>
      <c r="E4" s="4">
        <v>16</v>
      </c>
      <c r="F4" s="4">
        <v>8</v>
      </c>
      <c r="G4" s="4">
        <v>4</v>
      </c>
      <c r="H4" s="4">
        <v>2</v>
      </c>
      <c r="I4" s="4">
        <v>1</v>
      </c>
    </row>
    <row r="5" ht="14.25" customHeight="1" spans="1:9">
      <c r="A5" s="4" t="s">
        <v>164</v>
      </c>
      <c r="B5" s="5" t="s">
        <v>165</v>
      </c>
      <c r="C5" s="6" t="s">
        <v>166</v>
      </c>
      <c r="D5" s="6" t="s">
        <v>167</v>
      </c>
      <c r="E5" s="5" t="s">
        <v>168</v>
      </c>
      <c r="F5" s="5" t="s">
        <v>169</v>
      </c>
      <c r="G5" s="5" t="s">
        <v>170</v>
      </c>
      <c r="H5" s="5" t="s">
        <v>171</v>
      </c>
      <c r="I5" s="5" t="s">
        <v>63</v>
      </c>
    </row>
    <row r="6" ht="14.25" customHeight="1" spans="1:9">
      <c r="A6" s="7"/>
      <c r="B6" s="8" t="s">
        <v>172</v>
      </c>
      <c r="C6" s="9" t="s">
        <v>173</v>
      </c>
      <c r="D6" s="9" t="s">
        <v>174</v>
      </c>
      <c r="E6" s="9" t="s">
        <v>175</v>
      </c>
      <c r="F6" s="9" t="s">
        <v>176</v>
      </c>
      <c r="G6" s="9" t="s">
        <v>177</v>
      </c>
      <c r="H6" s="10" t="s">
        <v>178</v>
      </c>
      <c r="I6" s="18" t="s">
        <v>179</v>
      </c>
    </row>
    <row r="7" ht="14.25" customHeight="1" spans="1:9">
      <c r="A7" s="7"/>
      <c r="B7" s="8" t="s">
        <v>180</v>
      </c>
      <c r="C7" s="9" t="s">
        <v>181</v>
      </c>
      <c r="D7" s="9" t="s">
        <v>182</v>
      </c>
      <c r="E7" s="9" t="s">
        <v>183</v>
      </c>
      <c r="F7" s="9" t="s">
        <v>184</v>
      </c>
      <c r="G7" s="9" t="s">
        <v>185</v>
      </c>
      <c r="H7" s="10" t="s">
        <v>186</v>
      </c>
      <c r="I7" s="18" t="s">
        <v>187</v>
      </c>
    </row>
    <row r="8" ht="14.25" customHeight="1" spans="1:9">
      <c r="A8" s="11"/>
      <c r="B8" s="11"/>
      <c r="C8" s="11"/>
      <c r="D8" s="11"/>
      <c r="E8" s="11"/>
      <c r="F8" s="11"/>
      <c r="G8" s="11"/>
      <c r="H8" s="11"/>
      <c r="I8" s="11"/>
    </row>
    <row r="9" ht="14.25" customHeight="1" spans="1:9">
      <c r="A9" s="3" t="s">
        <v>148</v>
      </c>
      <c r="B9" s="3"/>
      <c r="C9" s="3"/>
      <c r="D9" s="3"/>
      <c r="E9" s="3"/>
      <c r="F9" s="3"/>
      <c r="G9" s="3"/>
      <c r="H9" s="3"/>
      <c r="I9" s="3"/>
    </row>
    <row r="10" ht="14.25" customHeight="1" spans="1:26">
      <c r="A10" s="4" t="s">
        <v>188</v>
      </c>
      <c r="B10" s="12" t="s">
        <v>155</v>
      </c>
      <c r="C10" s="12" t="s">
        <v>156</v>
      </c>
      <c r="D10" s="12" t="s">
        <v>157</v>
      </c>
      <c r="E10" s="12" t="s">
        <v>158</v>
      </c>
      <c r="F10" s="12" t="s">
        <v>159</v>
      </c>
      <c r="G10" s="12" t="s">
        <v>160</v>
      </c>
      <c r="H10" s="12" t="s">
        <v>161</v>
      </c>
      <c r="I10" s="12" t="s">
        <v>162</v>
      </c>
      <c r="J10" s="19"/>
      <c r="K10" s="20"/>
      <c r="L10" s="20"/>
      <c r="M10" s="20"/>
      <c r="N10" s="20"/>
      <c r="O10" s="20"/>
      <c r="P10" s="20"/>
      <c r="Q10" s="20"/>
      <c r="R10" s="20"/>
      <c r="S10" s="20"/>
      <c r="T10" s="20"/>
      <c r="U10" s="20"/>
      <c r="V10" s="20"/>
      <c r="W10" s="20"/>
      <c r="X10" s="20"/>
      <c r="Y10" s="20"/>
      <c r="Z10" s="20"/>
    </row>
    <row r="11" ht="14.25" customHeight="1" spans="1:26">
      <c r="A11" s="4" t="s">
        <v>163</v>
      </c>
      <c r="B11" s="12">
        <v>128</v>
      </c>
      <c r="C11" s="12">
        <v>64</v>
      </c>
      <c r="D11" s="12">
        <v>32</v>
      </c>
      <c r="E11" s="12">
        <v>16</v>
      </c>
      <c r="F11" s="12">
        <v>8</v>
      </c>
      <c r="G11" s="12">
        <v>4</v>
      </c>
      <c r="H11" s="12">
        <v>2</v>
      </c>
      <c r="I11" s="12">
        <v>1</v>
      </c>
      <c r="J11" s="19"/>
      <c r="K11" s="20"/>
      <c r="L11" s="20"/>
      <c r="M11" s="20"/>
      <c r="N11" s="20"/>
      <c r="O11" s="20"/>
      <c r="P11" s="20"/>
      <c r="Q11" s="20"/>
      <c r="R11" s="20"/>
      <c r="S11" s="20"/>
      <c r="T11" s="20"/>
      <c r="U11" s="20"/>
      <c r="V11" s="20"/>
      <c r="W11" s="20"/>
      <c r="X11" s="20"/>
      <c r="Y11" s="20"/>
      <c r="Z11" s="20"/>
    </row>
    <row r="12" ht="14.25" customHeight="1" spans="1:26">
      <c r="A12" s="4" t="s">
        <v>189</v>
      </c>
      <c r="B12" s="4" t="s">
        <v>31</v>
      </c>
      <c r="C12" s="4" t="s">
        <v>31</v>
      </c>
      <c r="D12" s="4" t="s">
        <v>190</v>
      </c>
      <c r="E12" s="4" t="s">
        <v>31</v>
      </c>
      <c r="F12" s="4" t="s">
        <v>191</v>
      </c>
      <c r="G12" s="4" t="s">
        <v>192</v>
      </c>
      <c r="H12" s="4" t="s">
        <v>193</v>
      </c>
      <c r="I12" s="4" t="s">
        <v>194</v>
      </c>
      <c r="J12" s="19"/>
      <c r="K12" s="20"/>
      <c r="L12" s="20"/>
      <c r="M12" s="20"/>
      <c r="N12" s="20"/>
      <c r="O12" s="20"/>
      <c r="P12" s="20"/>
      <c r="Q12" s="20"/>
      <c r="R12" s="20"/>
      <c r="S12" s="20"/>
      <c r="T12" s="20"/>
      <c r="U12" s="20"/>
      <c r="V12" s="20"/>
      <c r="W12" s="20"/>
      <c r="X12" s="20"/>
      <c r="Y12" s="20"/>
      <c r="Z12" s="20"/>
    </row>
    <row r="13" s="1" customFormat="1" ht="14.25" customHeight="1" spans="1:9">
      <c r="A13" s="13"/>
      <c r="B13" s="14" t="s">
        <v>31</v>
      </c>
      <c r="C13" s="14" t="s">
        <v>31</v>
      </c>
      <c r="D13" s="14" t="s">
        <v>195</v>
      </c>
      <c r="E13" s="14" t="s">
        <v>31</v>
      </c>
      <c r="F13" s="14" t="s">
        <v>196</v>
      </c>
      <c r="G13" s="14" t="s">
        <v>197</v>
      </c>
      <c r="H13" s="14" t="s">
        <v>198</v>
      </c>
      <c r="I13" s="14" t="s">
        <v>199</v>
      </c>
    </row>
    <row r="14" s="1" customFormat="1" ht="14.25" customHeight="1" spans="1:9">
      <c r="A14" s="14"/>
      <c r="B14" s="14" t="s">
        <v>31</v>
      </c>
      <c r="C14" s="14" t="s">
        <v>31</v>
      </c>
      <c r="D14" s="14" t="s">
        <v>200</v>
      </c>
      <c r="E14" s="14" t="s">
        <v>31</v>
      </c>
      <c r="F14" s="14" t="s">
        <v>201</v>
      </c>
      <c r="G14" s="14" t="s">
        <v>202</v>
      </c>
      <c r="H14" s="14" t="s">
        <v>203</v>
      </c>
      <c r="I14" s="14" t="s">
        <v>204</v>
      </c>
    </row>
    <row r="16" s="2" customFormat="1" ht="14.25" customHeight="1" spans="1:9">
      <c r="A16" s="15" t="s">
        <v>65</v>
      </c>
      <c r="B16" s="15"/>
      <c r="C16" s="15"/>
      <c r="D16" s="15"/>
      <c r="E16" s="15"/>
      <c r="F16" s="15"/>
      <c r="G16" s="15"/>
      <c r="H16" s="15"/>
      <c r="I16" s="15"/>
    </row>
    <row r="17" s="2" customFormat="1" ht="14.25" customHeight="1" spans="1:9">
      <c r="A17" s="4" t="s">
        <v>154</v>
      </c>
      <c r="B17" s="5" t="s">
        <v>155</v>
      </c>
      <c r="C17" s="5" t="s">
        <v>156</v>
      </c>
      <c r="D17" s="5" t="s">
        <v>157</v>
      </c>
      <c r="E17" s="5" t="s">
        <v>158</v>
      </c>
      <c r="F17" s="5" t="s">
        <v>159</v>
      </c>
      <c r="G17" s="5" t="s">
        <v>160</v>
      </c>
      <c r="H17" s="5" t="s">
        <v>161</v>
      </c>
      <c r="I17" s="5" t="s">
        <v>162</v>
      </c>
    </row>
    <row r="18" s="2" customFormat="1" ht="14.25" customHeight="1" spans="1:9">
      <c r="A18" s="4" t="s">
        <v>163</v>
      </c>
      <c r="B18" s="4">
        <v>128</v>
      </c>
      <c r="C18" s="4">
        <v>64</v>
      </c>
      <c r="D18" s="4">
        <v>32</v>
      </c>
      <c r="E18" s="4">
        <v>16</v>
      </c>
      <c r="F18" s="4">
        <v>8</v>
      </c>
      <c r="G18" s="4">
        <v>4</v>
      </c>
      <c r="H18" s="4">
        <v>2</v>
      </c>
      <c r="I18" s="4">
        <v>1</v>
      </c>
    </row>
    <row r="19" s="2" customFormat="1" ht="14.25" customHeight="1" spans="1:9">
      <c r="A19" s="4" t="s">
        <v>205</v>
      </c>
      <c r="B19" s="5" t="s">
        <v>31</v>
      </c>
      <c r="C19" s="5" t="s">
        <v>31</v>
      </c>
      <c r="D19" s="5" t="s">
        <v>206</v>
      </c>
      <c r="E19" s="5" t="s">
        <v>31</v>
      </c>
      <c r="F19" s="5" t="s">
        <v>207</v>
      </c>
      <c r="G19" s="5" t="s">
        <v>208</v>
      </c>
      <c r="H19" s="5" t="s">
        <v>209</v>
      </c>
      <c r="I19" s="5" t="s">
        <v>210</v>
      </c>
    </row>
    <row r="20" s="2" customFormat="1" ht="14.25" customHeight="1" spans="1:9">
      <c r="A20" s="16"/>
      <c r="B20" s="17" t="s">
        <v>31</v>
      </c>
      <c r="C20" s="17" t="s">
        <v>31</v>
      </c>
      <c r="D20" s="17" t="s">
        <v>211</v>
      </c>
      <c r="E20" s="17" t="s">
        <v>31</v>
      </c>
      <c r="F20" s="17" t="s">
        <v>212</v>
      </c>
      <c r="G20" s="17" t="s">
        <v>213</v>
      </c>
      <c r="H20" s="17" t="s">
        <v>214</v>
      </c>
      <c r="I20" s="17" t="s">
        <v>215</v>
      </c>
    </row>
    <row r="21" s="2" customFormat="1" ht="14.25" customHeight="1" spans="1:9">
      <c r="A21" s="17"/>
      <c r="B21" s="17" t="s">
        <v>31</v>
      </c>
      <c r="C21" s="17" t="s">
        <v>31</v>
      </c>
      <c r="D21" s="17" t="s">
        <v>216</v>
      </c>
      <c r="E21" s="17" t="s">
        <v>31</v>
      </c>
      <c r="F21" s="17" t="s">
        <v>217</v>
      </c>
      <c r="G21" s="17" t="s">
        <v>218</v>
      </c>
      <c r="H21" s="17" t="s">
        <v>219</v>
      </c>
      <c r="I21" s="17" t="s">
        <v>220</v>
      </c>
    </row>
    <row r="23" s="2" customFormat="1" ht="14.25" customHeight="1" spans="1:9">
      <c r="A23" s="15" t="s">
        <v>67</v>
      </c>
      <c r="B23" s="15"/>
      <c r="C23" s="15"/>
      <c r="D23" s="15"/>
      <c r="E23" s="15"/>
      <c r="F23" s="15"/>
      <c r="G23" s="15"/>
      <c r="H23" s="15"/>
      <c r="I23" s="15"/>
    </row>
    <row r="24" s="2" customFormat="1" ht="14.25" customHeight="1" spans="1:9">
      <c r="A24" s="4" t="s">
        <v>154</v>
      </c>
      <c r="B24" s="5" t="s">
        <v>155</v>
      </c>
      <c r="C24" s="5" t="s">
        <v>156</v>
      </c>
      <c r="D24" s="5" t="s">
        <v>157</v>
      </c>
      <c r="E24" s="5" t="s">
        <v>158</v>
      </c>
      <c r="F24" s="5" t="s">
        <v>159</v>
      </c>
      <c r="G24" s="5" t="s">
        <v>160</v>
      </c>
      <c r="H24" s="5" t="s">
        <v>161</v>
      </c>
      <c r="I24" s="5" t="s">
        <v>162</v>
      </c>
    </row>
    <row r="25" s="2" customFormat="1" ht="14.25" customHeight="1" spans="1:9">
      <c r="A25" s="4" t="s">
        <v>163</v>
      </c>
      <c r="B25" s="4">
        <v>128</v>
      </c>
      <c r="C25" s="4">
        <v>64</v>
      </c>
      <c r="D25" s="4">
        <v>32</v>
      </c>
      <c r="E25" s="4">
        <v>16</v>
      </c>
      <c r="F25" s="4">
        <v>8</v>
      </c>
      <c r="G25" s="4">
        <v>4</v>
      </c>
      <c r="H25" s="4">
        <v>2</v>
      </c>
      <c r="I25" s="4">
        <v>1</v>
      </c>
    </row>
    <row r="26" s="2" customFormat="1" ht="14.25" customHeight="1" spans="1:9">
      <c r="A26" s="4" t="s">
        <v>221</v>
      </c>
      <c r="B26" s="5" t="s">
        <v>31</v>
      </c>
      <c r="C26" s="5" t="s">
        <v>31</v>
      </c>
      <c r="D26" s="5" t="s">
        <v>222</v>
      </c>
      <c r="E26" s="5" t="s">
        <v>31</v>
      </c>
      <c r="F26" s="5" t="s">
        <v>223</v>
      </c>
      <c r="G26" s="5" t="s">
        <v>224</v>
      </c>
      <c r="H26" s="5" t="s">
        <v>225</v>
      </c>
      <c r="I26" s="5" t="s">
        <v>226</v>
      </c>
    </row>
    <row r="27" s="2" customFormat="1" ht="14.25" customHeight="1" spans="1:9">
      <c r="A27" s="16"/>
      <c r="B27" s="17" t="s">
        <v>31</v>
      </c>
      <c r="C27" s="17" t="s">
        <v>31</v>
      </c>
      <c r="D27" s="17" t="s">
        <v>227</v>
      </c>
      <c r="E27" s="17" t="s">
        <v>31</v>
      </c>
      <c r="F27" s="17" t="s">
        <v>228</v>
      </c>
      <c r="G27" s="17" t="s">
        <v>229</v>
      </c>
      <c r="H27" s="17" t="s">
        <v>230</v>
      </c>
      <c r="I27" s="17" t="s">
        <v>231</v>
      </c>
    </row>
    <row r="28" s="2" customFormat="1" ht="14.25" customHeight="1" spans="1:9">
      <c r="A28" s="17"/>
      <c r="B28" s="17" t="s">
        <v>31</v>
      </c>
      <c r="C28" s="17" t="s">
        <v>31</v>
      </c>
      <c r="D28" s="17" t="s">
        <v>232</v>
      </c>
      <c r="E28" s="17" t="s">
        <v>31</v>
      </c>
      <c r="F28" s="17" t="s">
        <v>233</v>
      </c>
      <c r="G28" s="17" t="s">
        <v>234</v>
      </c>
      <c r="H28" s="17" t="s">
        <v>235</v>
      </c>
      <c r="I28" s="17" t="s">
        <v>236</v>
      </c>
    </row>
  </sheetData>
  <sheetProtection password="CD43" sheet="1" formatCells="0" formatColumns="0" formatRows="0" autoFilter="0" objects="1"/>
  <mergeCells count="8">
    <mergeCell ref="A2:I2"/>
    <mergeCell ref="A9:I9"/>
    <mergeCell ref="A16:I16"/>
    <mergeCell ref="A23:I23"/>
    <mergeCell ref="A6:A7"/>
    <mergeCell ref="A13:A14"/>
    <mergeCell ref="A20:A21"/>
    <mergeCell ref="A27:A28"/>
  </mergeCells>
  <pageMargins left="0.7" right="0.7" top="0.75" bottom="0.75" header="0.3" footer="0.3"/>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s t a n d a l o n e = " y e s " ? > < w o P r o p s   x m l n s = " h t t p s : / / w e b . w p s . c n / e t / 2 0 1 8 / m a i n "   x m l n s : s = " h t t p : / / s c h e m a s . o p e n x m l f o r m a t s . o r g / s p r e a d s h e e t m l / 2 0 0 6 / m a i n " > < w o S h e e t s P r o p s > < w o S h e e t P r o p s   s h e e t S t i d = " 2 "   i n t e r l i n e O n O f f = " 0 "   i n t e r l i n e C o l o r = " 0 "   i s D b S h e e t = " 0 "   i s D a s h B o a r d S h e e t = " 0 " / > < w o S h e e t P r o p s   s h e e t S t i d = " 4 "   i n t e r l i n e O n O f f = " 0 "   i n t e r l i n e C o l o r = " 0 "   i s D b S h e e t = " 0 "   i s D a s h B o a r d S h e e t = " 0 " / > < / w o S h e e t s P r o p s > < w o B o o k P r o p s > < b o o k S e t t i n g s 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2 " / > < p i x e l a t o r L i s t   s h e e t S t i d = " 4 " / > < p i x e l a t o r L i s t   s h e e t S t i d = " 5 " / > < / p i x e l a t o r s > 
</file>

<file path=customXml/item3.xml>��< ? x m l   v e r s i o n = " 1 . 0 "   s t a n d a l o n e = " y e s " ? > < c o m m e n t s   x m l n s = " h t t p s : / / w e b . w p s . c n / e t / 2 0 1 8 / m a i n "   x m l n s : s = " h t t p : / / s c h e m a s . o p e n x m l f o r m a t s . o r g / s p r e a d s h e e t m l / 2 0 0 6 / m a i n " > < c o m m e n t L i s t   s h e e t S t i d = " 2 " > < c o m m e n t   s : r e f = " D 1 "   r g b C l r = " F F 0 0 0 0 " > < i t e m   i d = " { 4 8 3 e 6 8 3 d - 8 8 9 c - 4 3 b e - 8 1 0 8 - 4 0 6 c e 0 2 0 c d 4 4 } "   i s N o r m a l = " 1 " > < s : t e x t > < s : r > < s : t   x m l : s p a c e = " p r e s e r v e " > 3z�[Hr,g:  
 S M S e r v o 2 . 4 0 - S T M 3 2 - 4 8 5 ( 1 8 1 1 1 4 ) . b i n ( �V�NHr,g�2 . 4 3 )  
  N0�Q�S�Spe�X�R�y�R�hKm g\��^( 8 0 )  
 �N0�Q�S�Spe�X�R5u:g!j_ekۏP�6R( 8 4 )  
 P W M ekۏ= �R��^( A C C ) * 4 �A C C = 0 R؞��:N<P�Q�S���� g'Y<P� g'YekۏP�6R= ekۏP�6R�Spe( 8 4 ) * 4  
 	N0�vMO,{3 MO:N��^!j_MO( ��~�S��vMO�f)  
 ��^!j_MO0 ���^0 :N\Pbk 
 ��^!j_MO1 ���^0 :N gؚ��^ 
 �V0E P R O M X[�P�{�lOS��S�{�l�T��A~���QE P R O M �d\O��{�lYBg��S��X[(WN�S���wB U G ��O9eT�{�l�f�R�|�{��TvP\ۏL����Q�d\O�^(u0GS�~�V�NT ���͑���Spe 
  
 S M S e r v o 2 . 4 0 - S T M 3 2 - 4 8 5 ( 1 8 1 1 2 1 ) . b i n ( �V�NHr,g�2 . 4 3 )  
  N0�OckMOn!hck�Spe�eTMO( b i t 1 5 �Ock:Nb i t 1 1 )  
 2 0 1 8 - 1 1 - 2 6   �f�eybϑ�V�N 
  
 S M S e r v o 2 . 4 0 - S T M 3 2 - 4 8 5 ( 1 9 0 2 2 5 ) . b i n ( �V�NHr,g�2 . 4 3 )  
  N0�vMO�1 8 	��b i t 7 \O:N:Og�eTMO( b i t 7 :Og�eTNb i t 0 �vMO�M�T���)  
 �N0mb�w _sQ( 4 0 ) �b i t 7 \O:N-NMO��ckMO�b i t 7 = 1 �bS_MRMOn\O:N-NMO�2 0 4 8 	����ckb�Rb i t 7 = 0 < / s : t > < / s : r > < / s : t e x t > < / i t e m > < / c o m m e n t > < / c o m m e n t L i s t > < / c o m m e n t 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customXml/itemProps3.xml><?xml version="1.0" encoding="utf-8"?>
<ds:datastoreItem xmlns:ds="http://schemas.openxmlformats.org/officeDocument/2006/customXml" ds:itemID="{06A0048C-2381-489B-AA07-9611017176EA}">
  <ds:schemaRefs/>
</ds:datastoreItem>
</file>

<file path=docProps/app.xml><?xml version="1.0" encoding="utf-8"?>
<Properties xmlns="http://schemas.openxmlformats.org/officeDocument/2006/extended-properties" xmlns:vt="http://schemas.openxmlformats.org/officeDocument/2006/docPropsVTypes">
  <Application>WPS Office WWO_wpscloud_20220401182529-d8109cfad3</Application>
  <HeadingPairs>
    <vt:vector size="2" baseType="variant">
      <vt:variant>
        <vt:lpstr>工作表</vt:lpstr>
      </vt:variant>
      <vt:variant>
        <vt:i4>2</vt:i4>
      </vt:variant>
    </vt:vector>
  </HeadingPairs>
  <TitlesOfParts>
    <vt:vector size="2" baseType="lpstr">
      <vt:lpstr>磁编码SMS&amp;STS</vt:lpstr>
      <vt:lpstr>特殊字节设置说明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郭奕航</cp:lastModifiedBy>
  <dcterms:created xsi:type="dcterms:W3CDTF">2020-03-25T15:05:00Z</dcterms:created>
  <dcterms:modified xsi:type="dcterms:W3CDTF">2024-02-21T03:43:49Z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2052-11.1.0.14177</vt:lpwstr>
  </property>
  <property fmtid="{D5CDD505-2E9C-101B-9397-08002B2CF9AE}" pid="3" name="ICV">
    <vt:lpwstr>B3D75C0A43854AC99762AC6AA16F0E6A_13</vt:lpwstr>
  </property>
</Properties>
</file>